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bookViews>
    <workbookView xWindow="-120" yWindow="-120" windowWidth="28110" windowHeight="16440"/>
  </bookViews>
  <sheets>
    <sheet name="ARCHITECTURE DESIGN CHECKLIST " sheetId="12" r:id="rId1"/>
    <sheet name="M&amp;E CHECKLIST" sheetId="14" r:id="rId2"/>
  </sheets>
  <definedNames>
    <definedName name="_xlnm.Print_Area" localSheetId="0">'ARCHITECTURE DESIGN CHECKLIST '!$A$1:$G$270</definedName>
    <definedName name="_xlnm.Print_Area" localSheetId="1">'M&amp;E CHECKLIST'!$A$1:$G$82</definedName>
  </definedNames>
  <calcPr calcId="125725"/>
  <fileRecoveryPr autoRecover="0"/>
</workbook>
</file>

<file path=xl/calcChain.xml><?xml version="1.0" encoding="utf-8"?>
<calcChain xmlns="http://schemas.openxmlformats.org/spreadsheetml/2006/main">
  <c r="F97" i="12"/>
  <c r="F232"/>
  <c r="F98"/>
  <c r="F108"/>
  <c r="F109"/>
  <c r="F227"/>
  <c r="F213"/>
  <c r="F212"/>
  <c r="F211"/>
  <c r="F210"/>
  <c r="F220"/>
  <c r="F203"/>
  <c r="F5"/>
  <c r="F246"/>
  <c r="F245"/>
  <c r="F200"/>
  <c r="F201"/>
  <c r="E82" i="14"/>
  <c r="C81"/>
  <c r="C80"/>
  <c r="C79"/>
  <c r="C78"/>
  <c r="C77"/>
  <c r="D74"/>
  <c r="D81" s="1"/>
  <c r="F73"/>
  <c r="F72"/>
  <c r="F71"/>
  <c r="F70"/>
  <c r="F69"/>
  <c r="F68"/>
  <c r="F67"/>
  <c r="F66"/>
  <c r="D64"/>
  <c r="D80" s="1"/>
  <c r="F63"/>
  <c r="F62"/>
  <c r="F61"/>
  <c r="F60"/>
  <c r="F59"/>
  <c r="D57"/>
  <c r="D79" s="1"/>
  <c r="F56"/>
  <c r="F55"/>
  <c r="F54"/>
  <c r="F53"/>
  <c r="F52"/>
  <c r="F51"/>
  <c r="F50"/>
  <c r="F49"/>
  <c r="F48"/>
  <c r="D46"/>
  <c r="D78" s="1"/>
  <c r="F45"/>
  <c r="F44"/>
  <c r="F43"/>
  <c r="F42"/>
  <c r="F41"/>
  <c r="D39"/>
  <c r="D77" s="1"/>
  <c r="F38"/>
  <c r="F37"/>
  <c r="F36"/>
  <c r="F34"/>
  <c r="F33"/>
  <c r="F32"/>
  <c r="F31"/>
  <c r="F29"/>
  <c r="F28"/>
  <c r="F27"/>
  <c r="F26"/>
  <c r="F25"/>
  <c r="F24"/>
  <c r="F23"/>
  <c r="F22"/>
  <c r="F21"/>
  <c r="F19"/>
  <c r="F18"/>
  <c r="F17"/>
  <c r="F16"/>
  <c r="F15"/>
  <c r="F14"/>
  <c r="F13"/>
  <c r="F12"/>
  <c r="F10"/>
  <c r="F9"/>
  <c r="F8"/>
  <c r="F7"/>
  <c r="F6"/>
  <c r="F5"/>
  <c r="F4"/>
  <c r="F191" i="12"/>
  <c r="F230"/>
  <c r="F92"/>
  <c r="F91"/>
  <c r="F90"/>
  <c r="F49"/>
  <c r="F6"/>
  <c r="F4"/>
  <c r="D233"/>
  <c r="F231"/>
  <c r="F186"/>
  <c r="F238"/>
  <c r="F236"/>
  <c r="F217"/>
  <c r="F17"/>
  <c r="F18"/>
  <c r="F106"/>
  <c r="F117"/>
  <c r="F74"/>
  <c r="F70"/>
  <c r="F42"/>
  <c r="F136"/>
  <c r="F135"/>
  <c r="F134"/>
  <c r="F133"/>
  <c r="F169"/>
  <c r="E270"/>
  <c r="F251"/>
  <c r="F51"/>
  <c r="F52"/>
  <c r="F242"/>
  <c r="F241"/>
  <c r="F20"/>
  <c r="F22"/>
  <c r="F25"/>
  <c r="F27"/>
  <c r="F29"/>
  <c r="F30"/>
  <c r="F34"/>
  <c r="F39"/>
  <c r="F38"/>
  <c r="F41"/>
  <c r="F226"/>
  <c r="F40"/>
  <c r="F37"/>
  <c r="F36"/>
  <c r="F35"/>
  <c r="F43"/>
  <c r="F53"/>
  <c r="F48"/>
  <c r="F47"/>
  <c r="F46"/>
  <c r="F60"/>
  <c r="F59"/>
  <c r="F58"/>
  <c r="F57"/>
  <c r="F55"/>
  <c r="F56"/>
  <c r="F66"/>
  <c r="F65"/>
  <c r="F64"/>
  <c r="F63"/>
  <c r="F62"/>
  <c r="F71"/>
  <c r="F78"/>
  <c r="F225"/>
  <c r="F77"/>
  <c r="F76"/>
  <c r="F75"/>
  <c r="F85"/>
  <c r="F82"/>
  <c r="F81"/>
  <c r="F84"/>
  <c r="F86"/>
  <c r="F87"/>
  <c r="F89"/>
  <c r="F93"/>
  <c r="F94"/>
  <c r="F103"/>
  <c r="F102"/>
  <c r="F101"/>
  <c r="F104"/>
  <c r="F107"/>
  <c r="F111"/>
  <c r="F115"/>
  <c r="F114"/>
  <c r="F113"/>
  <c r="F112"/>
  <c r="F118"/>
  <c r="F119"/>
  <c r="F126"/>
  <c r="F127"/>
  <c r="F125"/>
  <c r="F124"/>
  <c r="F123"/>
  <c r="F122"/>
  <c r="F128"/>
  <c r="F138"/>
  <c r="F137"/>
  <c r="F131"/>
  <c r="F146"/>
  <c r="F145"/>
  <c r="F143"/>
  <c r="F144"/>
  <c r="F142"/>
  <c r="F141"/>
  <c r="F150"/>
  <c r="F149"/>
  <c r="F153"/>
  <c r="F152"/>
  <c r="F151"/>
  <c r="F164"/>
  <c r="F163"/>
  <c r="F162"/>
  <c r="F161"/>
  <c r="F160"/>
  <c r="F159"/>
  <c r="F158"/>
  <c r="F157"/>
  <c r="F156"/>
  <c r="F155"/>
  <c r="F154"/>
  <c r="F165"/>
  <c r="F168"/>
  <c r="F174"/>
  <c r="F173"/>
  <c r="F172"/>
  <c r="F171"/>
  <c r="F175"/>
  <c r="F187"/>
  <c r="F188"/>
  <c r="F185"/>
  <c r="F184"/>
  <c r="F183"/>
  <c r="F182"/>
  <c r="F181"/>
  <c r="F180"/>
  <c r="F179"/>
  <c r="F178"/>
  <c r="F193"/>
  <c r="F223"/>
  <c r="F198"/>
  <c r="F197"/>
  <c r="F204"/>
  <c r="F202"/>
  <c r="F199"/>
  <c r="F196"/>
  <c r="F195"/>
  <c r="F194"/>
  <c r="F192"/>
  <c r="F205"/>
  <c r="F208"/>
  <c r="F214"/>
  <c r="F219"/>
  <c r="F221"/>
  <c r="F222"/>
  <c r="F228"/>
  <c r="XFD228" s="1"/>
  <c r="F229"/>
  <c r="F237"/>
  <c r="F249"/>
  <c r="F250"/>
  <c r="F252"/>
  <c r="F253"/>
  <c r="F247"/>
  <c r="F11"/>
  <c r="F64" i="14" l="1"/>
  <c r="F80" s="1"/>
  <c r="F46"/>
  <c r="F78" s="1"/>
  <c r="F57"/>
  <c r="F79" s="1"/>
  <c r="F39"/>
  <c r="F77" s="1"/>
  <c r="F74"/>
  <c r="F81" s="1"/>
  <c r="D82"/>
  <c r="D206" i="12"/>
  <c r="F82" i="14" l="1"/>
  <c r="F95" i="12"/>
  <c r="F28"/>
  <c r="F33"/>
  <c r="F218"/>
  <c r="F248"/>
  <c r="F224"/>
  <c r="F209"/>
  <c r="D266"/>
  <c r="F21"/>
  <c r="F99"/>
  <c r="F132"/>
  <c r="F72"/>
  <c r="D176"/>
  <c r="D264" s="1"/>
  <c r="F26"/>
  <c r="F15"/>
  <c r="F13"/>
  <c r="F12"/>
  <c r="F10"/>
  <c r="F7"/>
  <c r="F8"/>
  <c r="F9"/>
  <c r="D129"/>
  <c r="D261" s="1"/>
  <c r="C257"/>
  <c r="C258"/>
  <c r="C259"/>
  <c r="C262"/>
  <c r="C260"/>
  <c r="C261"/>
  <c r="C263"/>
  <c r="C264"/>
  <c r="C265"/>
  <c r="C266"/>
  <c r="C267"/>
  <c r="C268"/>
  <c r="C269"/>
  <c r="D254"/>
  <c r="D269" s="1"/>
  <c r="D215"/>
  <c r="D267" s="1"/>
  <c r="D268"/>
  <c r="D189"/>
  <c r="D265" s="1"/>
  <c r="D147"/>
  <c r="D263" s="1"/>
  <c r="D120"/>
  <c r="D260" s="1"/>
  <c r="D139"/>
  <c r="D262" s="1"/>
  <c r="D31"/>
  <c r="D257" s="1"/>
  <c r="D67"/>
  <c r="D259" s="1"/>
  <c r="D44"/>
  <c r="D258" s="1"/>
  <c r="F233" l="1"/>
  <c r="F206"/>
  <c r="F170"/>
  <c r="F239"/>
  <c r="F240"/>
  <c r="F266" l="1"/>
  <c r="F176"/>
  <c r="F264" s="1"/>
  <c r="F147"/>
  <c r="F263" s="1"/>
  <c r="F129"/>
  <c r="F261" s="1"/>
  <c r="F254"/>
  <c r="F269" s="1"/>
  <c r="F215"/>
  <c r="F267" s="1"/>
  <c r="F268"/>
  <c r="F189"/>
  <c r="F265" s="1"/>
  <c r="F139"/>
  <c r="F262" s="1"/>
  <c r="F120"/>
  <c r="F260" s="1"/>
  <c r="F31"/>
  <c r="F257" s="1"/>
  <c r="F67"/>
  <c r="F259" s="1"/>
  <c r="F44"/>
  <c r="F258" s="1"/>
  <c r="D270"/>
  <c r="F270" l="1"/>
</calcChain>
</file>

<file path=xl/sharedStrings.xml><?xml version="1.0" encoding="utf-8"?>
<sst xmlns="http://schemas.openxmlformats.org/spreadsheetml/2006/main" count="1166" uniqueCount="902">
  <si>
    <t>DH</t>
  </si>
  <si>
    <t>DAYLIGHT HARVESTING</t>
  </si>
  <si>
    <t>DH-1</t>
  </si>
  <si>
    <t>DH-2</t>
  </si>
  <si>
    <t>DH-3</t>
  </si>
  <si>
    <t>DH-4</t>
  </si>
  <si>
    <t>DH-5</t>
  </si>
  <si>
    <t>DH-6</t>
  </si>
  <si>
    <t>DH-7</t>
  </si>
  <si>
    <t>DH-8</t>
  </si>
  <si>
    <t>DH-9</t>
  </si>
  <si>
    <t>DH-10</t>
  </si>
  <si>
    <t>GLAZING PROPERTIES</t>
  </si>
  <si>
    <t>BUILDING ENVELOPE &amp; INSULATION</t>
  </si>
  <si>
    <t>BE</t>
  </si>
  <si>
    <t>OTHER CONSIDERATIONS</t>
  </si>
  <si>
    <t>OC</t>
  </si>
  <si>
    <t>OC-1</t>
  </si>
  <si>
    <t>OC-2</t>
  </si>
  <si>
    <t>OC-3</t>
  </si>
  <si>
    <t>OC-4</t>
  </si>
  <si>
    <t>OC-5</t>
  </si>
  <si>
    <t>OC-6</t>
  </si>
  <si>
    <t>OC-7</t>
  </si>
  <si>
    <t>OC-8</t>
  </si>
  <si>
    <t>SHADING DEVICES &amp; SCREENS</t>
  </si>
  <si>
    <t>Rainwater Recycling</t>
  </si>
  <si>
    <t>Leaf Area Index (LAI) Providing Shade &amp; Plant Canopy Coverage</t>
  </si>
  <si>
    <t>NO</t>
  </si>
  <si>
    <t>Protection From Glare</t>
  </si>
  <si>
    <t>Large Overhangs</t>
  </si>
  <si>
    <t>Double Roof Design</t>
  </si>
  <si>
    <t>Roof Ventilation</t>
  </si>
  <si>
    <t>Provision of Shading Devices According to Orientation</t>
  </si>
  <si>
    <t>Appropriate Selection of Plant Types With Consideration of Foliage Density and Crown Height</t>
  </si>
  <si>
    <t>Cutting and filling is the process of moving earth from one place to another to make ground more level. A 'cut' is made when earth is cut from above the desired ground height and a 'fill' is when earth is used to fill a hole to desired ground level.</t>
  </si>
  <si>
    <t>Use good site planning, landscaping and planting strategies to cool incoming air.</t>
  </si>
  <si>
    <t>Provide at least 2 ventilation openings located opposite of each other for (inlet &amp; outlet)</t>
  </si>
  <si>
    <t>Solar Thermal- for domestic water heating</t>
  </si>
  <si>
    <t>Biogas (from waste)</t>
  </si>
  <si>
    <t xml:space="preserve">Biomass (from plants) </t>
  </si>
  <si>
    <t>SP-1</t>
  </si>
  <si>
    <t>SP-3</t>
  </si>
  <si>
    <t>SO-1</t>
  </si>
  <si>
    <t>SO-2</t>
  </si>
  <si>
    <t>SO-3</t>
  </si>
  <si>
    <t>Green Plot Ratio (GnPR) and Green Area Ratio (GAR)</t>
  </si>
  <si>
    <t>https://ugl.sg/wp-content/uploads/2020/12/Green-Plot-Ratio-Calculation.pdf</t>
  </si>
  <si>
    <t>https://www.epa.gov/smartgrowth/location-and-green-building</t>
  </si>
  <si>
    <t>https://www.susanreadlandscapes.com.au/blog/hard-to-soft-landscaping-ratios---minimum-landscaped-area</t>
  </si>
  <si>
    <t>Openable Glazed Windows-Use to Drive Natural Ventilation and Maximise Daylighting With High Indoor Illuminance</t>
  </si>
  <si>
    <t>The need for hard paved areas should be minimised thereby providing the maximum landscaped area possible.</t>
  </si>
  <si>
    <t>Location-Efficient Siting</t>
  </si>
  <si>
    <t>https://www.sciencedirect.com/science/article/pii/S1878029617301184</t>
  </si>
  <si>
    <t>Total Glazing Area- Window to Wall Ratio (WWR) &lt;40%</t>
  </si>
  <si>
    <t xml:space="preserve">Green Plot Ratio (GnPR) was developed by Dr ONG Boon Lay to guide the provision of greenery in urban settings. GnPR seeks to be an enhanced greenery accounting tool. GnPR allows for a 3D quantification of the greenery present on a site through the deployment of a common scientific measure known as the leaf area index (LAI). 
</t>
  </si>
  <si>
    <t>Interior Finishes- Internal Floor, Wall and Ceiling Surface Properties (Colour and Reflectivity)</t>
  </si>
  <si>
    <t>Clerestory Windows</t>
  </si>
  <si>
    <t>https://en.wikipedia.org/wiki/Clerestory</t>
  </si>
  <si>
    <t>Daylighting brings more natural and diffused light into buildings with less heat than artificial lighting; to reduce electric lighting use and energy demands, while providing the utmost in occupant comfort, health and productivity.</t>
  </si>
  <si>
    <t>https://www.buildings.com/buildings-industry-news/article/10185292/4-ways-to-control-daylight</t>
  </si>
  <si>
    <t>SP-2</t>
  </si>
  <si>
    <t>b)</t>
  </si>
  <si>
    <t>https://pdf.sciencedirectassets.com</t>
  </si>
  <si>
    <t>SC-1</t>
  </si>
  <si>
    <t>SC-2</t>
  </si>
  <si>
    <t>SC-3</t>
  </si>
  <si>
    <t>SC-4</t>
  </si>
  <si>
    <t>Provide Sufficient Floor to Floor Height Design</t>
  </si>
  <si>
    <t>Fenestration for the purpose of daylighting should be designed to prevent direct solar radiation while allowing diffused light for effective daylighting.</t>
  </si>
  <si>
    <t>https://www.sciencedirect.com/topics/engineering/shading-device</t>
  </si>
  <si>
    <t>https://www.prioritycoatings.com.au/light-reflectance-value-and-what-it-means-for-your-colour-choices/</t>
  </si>
  <si>
    <t>NV-1</t>
  </si>
  <si>
    <t>NV-2</t>
  </si>
  <si>
    <t>NV-3</t>
  </si>
  <si>
    <t>NV-4</t>
  </si>
  <si>
    <t>NV-5</t>
  </si>
  <si>
    <t>NV-6</t>
  </si>
  <si>
    <t>NV-7</t>
  </si>
  <si>
    <t>NV-8</t>
  </si>
  <si>
    <t>NV-11</t>
  </si>
  <si>
    <t>Maximise the vertical distance between two sets of openings and increasing the differential height will produce better airflow.</t>
  </si>
  <si>
    <t>NV</t>
  </si>
  <si>
    <t>NATURAL VENTILATION</t>
  </si>
  <si>
    <t>WINDOWS &amp; OPENINGS</t>
  </si>
  <si>
    <t>CROSS VENTILATION</t>
  </si>
  <si>
    <t>STACK VENTILATION</t>
  </si>
  <si>
    <t>Topography &amp; soil conditions affects the design of a building. It is very important to assess and thoroughly understand the topography of a site before planning for a new building. Topographical survey drawing is required to determine the terrain, setback requirements, building limitations, etc. IMPORTANT: Refer to the Environmental Impact Assessment (EIA) Guidelines by The Department of Environment (DOE), Malaysia.</t>
  </si>
  <si>
    <t>https://gharpedia.com/blog/importance-of-site-location-wind-direction-in-site-analysis/</t>
  </si>
  <si>
    <t>https://enviro2.doe.gov.my/ekmc//?s=eia+guidelines&amp;submit=</t>
  </si>
  <si>
    <t>Take note on the microclimate information (air temperature, radiant temperature, relative humidity, air velocity and precipitation, etc.) should be analysed for the specific locality.</t>
  </si>
  <si>
    <t>SCORE</t>
  </si>
  <si>
    <t>c)</t>
  </si>
  <si>
    <t>d)</t>
  </si>
  <si>
    <t>Proposed plants on site are plant that adapt to the tropical climate and drought tolerant type.</t>
  </si>
  <si>
    <t>THERMAL PERFORMANCE</t>
  </si>
  <si>
    <t>Orientate Building to Avoid East-West Facing Facades While Maximising the North-South Orientation</t>
  </si>
  <si>
    <t>Encourage building that facilitates good natural ventilation</t>
  </si>
  <si>
    <r>
      <t xml:space="preserve">GreenRE DESIGN REFERENCE GUIDE
Non-Residential Building
Version 3.2
September 2021
</t>
    </r>
    <r>
      <rPr>
        <b/>
        <sz val="9"/>
        <color rgb="FFC00000"/>
        <rFont val="Century Gothic"/>
        <family val="2"/>
      </rPr>
      <t>Refer to page 86-88</t>
    </r>
  </si>
  <si>
    <t>Provide High Percentage of Clear Unobstructed Views Out
• 1 credit for more than 60% of the NLA having the external view
• 2 credit for more than 75% of the NLA having the external view.</t>
  </si>
  <si>
    <t>Photocatalytic Self Cleaning Façades
Photocatalyst treatment provides a long-term, cost-effective solution for facades maintenance while enhancing surface longevity. Once applied, it maintains the building’s immaculate appearance with the self-cleaning cycle. The treatment also protects the surface of the building from mildew, dirt, oil residue and other pollutants. Photocatalyst architectural facades have the following properties:
1. Antistatic – Dust particles are no longer attracted to the surface.
2. Decomposition – Strong oxidizing effect to decompose hydrocarbon and any organic growth.
3. Hydrophilicity – Hydrophilic surface. Any dust or contaminant can be easily washed off by rainfall</t>
  </si>
  <si>
    <t>PHOTOCATALYTIC SELF-CLEANING FACADES
IN ACHITECTURAL DESIGN
UDC 72.012.6
544.526.5
Aleksandra A. Ćurĉić
Faculty of Civil Engineering and Architecture, University of Niš, Serbia</t>
  </si>
  <si>
    <t>Refer to MS1525:2007 for the description and calculation of Daylight Factor</t>
  </si>
  <si>
    <r>
      <t xml:space="preserve">Use of self cleaning façade system
• 2 credits for more than 75% of the external walls.
photocatalytic self-cleaning facades of various materials such as: glass, ceramic, artificial stone and photocatalyticconcrete.
</t>
    </r>
    <r>
      <rPr>
        <b/>
        <sz val="9"/>
        <rFont val="Century Gothic"/>
        <family val="2"/>
      </rPr>
      <t>Self-cleaning glass facades</t>
    </r>
    <r>
      <rPr>
        <sz val="9"/>
        <rFont val="Century Gothic"/>
        <family val="2"/>
      </rPr>
      <t xml:space="preserve"> has a coating of </t>
    </r>
    <r>
      <rPr>
        <b/>
        <sz val="9"/>
        <rFont val="Century Gothic"/>
        <family val="2"/>
      </rPr>
      <t>titanium dioxide</t>
    </r>
    <r>
      <rPr>
        <sz val="9"/>
        <rFont val="Century Gothic"/>
        <family val="2"/>
      </rPr>
      <t xml:space="preserve"> (10-25 nm) on the outer surface of the glass which give it the self-cleaning property
</t>
    </r>
    <r>
      <rPr>
        <b/>
        <sz val="9"/>
        <rFont val="Century Gothic"/>
        <family val="2"/>
      </rPr>
      <t>Self-cleaning ceramic tiles facades  contains titanium dioxide (TiO2)
Self-cleaning porcelain tiles facades
Self-cleaning sintered stone tiles facades
Self-cleaning concrete facades
Self-cleaning concrete facades-</t>
    </r>
    <r>
      <rPr>
        <sz val="9"/>
        <rFont val="Century Gothic"/>
        <family val="2"/>
      </rPr>
      <t xml:space="preserve"> New photocatalytic cements can be used to produce concrete and plaster products that save on maintenance costs while they ensure a cleaner environment. A building with photocatalytic precast concrete cladding can do the same. Italcementi is one of the most famous companies that produce and develop photocatalytic cements.</t>
    </r>
  </si>
  <si>
    <t>https://www.epa.gov/heatislands/learn-about-heat-islands
https://www.nrdc.org/stories/green-infrastructure-how-manage-water-sustainable-way#:~:text=Green%20infrastructure%20encompasses%20a%20variety,%2C%20filter%2C%20and%20reduce%20stormwater.</t>
  </si>
  <si>
    <t>Use of reclaimed building materials (salvaged materials) found on or off site to be installed and use in the new building</t>
  </si>
  <si>
    <t>BUILDING MATERIAL SELECTION</t>
  </si>
  <si>
    <t>Timber/wood-based materials and products used are to be certified by Forest Stewardship Council (FSC) and Malaysian Timber Certification Council (MTCC) requirements.</t>
  </si>
  <si>
    <t>Rainwater Harvesting from rooftop or surface runoff collection (via gravity) to reduce potable water consumption by ≥15%</t>
  </si>
  <si>
    <t>http://www.differencebetween.net/miscellaneous/difference-between-blackwater-and-greywater/#:~:text=Blackwater%20is%20wastewater%20from%20toilets,while%20greywater%20has%20lesser%20contaminants.</t>
  </si>
  <si>
    <t>https://chiefway.com.my/benefits-of-smart-glass-for-building-facades/</t>
  </si>
  <si>
    <t>Electrochromic glazed façade (i.e Smart Glass)</t>
  </si>
  <si>
    <t>https://www.awc.com.my/what-we-do/environment/automatic-pneumatic-waste-collection-system/</t>
  </si>
  <si>
    <t>Central Pneumatic Waste Collection system (PWCS)/ 
Automated Waste Collection System (AWCS)</t>
  </si>
  <si>
    <t>Daylight Redirecting Window Film (DRF)</t>
  </si>
  <si>
    <t>Daylight redirecting film is a thin, flexible plastic film which can be applied to the upper section of a window to refract or reflect incoming light upwards, where the typical ceiling redistributes the diffused daylight deeper into the interior space, so that the deeper parts of the room are lit more evenly. It can be used as a substitute for opaque blinds. It is a form of prism lighting.</t>
  </si>
  <si>
    <t>https://en.wikipedia.org/wiki/Daylight_redirecting_film#:~:text=Daylight%20redirecting%20film%20(DRF)%20is,a%20form%20of%20prism%20lighting.</t>
  </si>
  <si>
    <t>Daylight Penetration (Depth)- Use of Innovative Daylighting Strategies For Deep Daylight Penetration- e.g Light Shelves, Light/ Solar Tubes, Light Pipes, Skylights, Light Wells, Atriums, Sawtooth Roof,  Roof Lanterns, Etc</t>
  </si>
  <si>
    <t>https://www.designboom.com/project/fibre-optic-light-transmitting-concrete/
https://theconstructor.org/concrete/transparent-concrete-light-transmitting-concrete/</t>
  </si>
  <si>
    <t>Fibre Optic Concrete Wall/Transparent Concrete</t>
  </si>
  <si>
    <t>Fibre Optic Light Transmitting Concrete is made by using a combination of fibre optic cables cast in concrete. 
The main advantage of transparent concrete is that it can transmit light from sunlight as well as artificial sources where the building can have fewer lights to meet its demand for lighting.</t>
  </si>
  <si>
    <t>Smart glass is also commonly referred to as privacy glass, light control glass, or switchable glass. The glass can turn from transparent or translucent to opaque by a press of a button.  Smart Glass is energy-efficient, environmentally friendly, has good sun protection, heat and sound insulation (upto 39dB) and cost efficient. Hollow Smart Glass offer high performance and can block sound and heat to a very high degree of efficiency.</t>
  </si>
  <si>
    <t>Greenfield is an undeveloped agricultural land and green spaces.  Brownfields are sites of previously developed site/area which is now no longer in use. Greyfields are unutilised real estate/land which may have contaminants. Brownfield &amp; Greyfield development utilizes previously developed land to make better use of existing sites. They reduce environmental impact &amp; can be transformed into green developments that support the local economy and strengthens the community's character. These sites mitigates urban sprawl and greenspace destruction when compared to a Greenfield site.</t>
  </si>
  <si>
    <t>Minimal (&lt;10% from area of the site) to Zero Cut &amp; Fill (Earthmoving)</t>
  </si>
  <si>
    <t>In the context of development, the terms "basic amenities," "basic infrastructure," and "basic services" refer to different aspects of essential provisions necessary for a community or an area. Here's an explanation of the differences between these terms:
2. Basic Infrastructure: Basic infrastructure refers to the underlying physical systems and structures necessary for the functioning of a community or region. It typically involves larger-scale facilities that support various activities and services. Examples of basic infrastructure include:
   - Roads and Transportation Networks: Construction and maintenance of roads, highways, bridges, and public transportation systems.
   - Water and Sewage Systems: Installation and management of water supply networks, treatment plants, and sewage systems.
   - Power and Energy Networks: Development and maintenance of electrical grids, power distribution systems, and energy infrastructure.
   - Telecommunications: Infrastructure for telecommunications networks, including cables, towers, and related equipment.
   - Drainage and Stormwater Management: Systems to manage rainwater, prevent flooding, and maintain proper drainage.
   - Public Facilities: Construction of essential public facilities like schools, hospitals, community centers, and government offices.
While these terms share a common goal of meeting essential needs within a development or community, they differ in scale and scope. Basic amenities primarily focus on individual needs, while basic infrastructure deals with larger-scale systems, and basic services involve the delivery of essential public services to support the community as a whole.</t>
  </si>
  <si>
    <t xml:space="preserve">A low SHGC indicates good resistance. Only a small percentage of the Sun's rays makes it through the window or skylight. </t>
  </si>
  <si>
    <t>YES/NO</t>
  </si>
  <si>
    <t>DH-11</t>
  </si>
  <si>
    <t>NV-12</t>
  </si>
  <si>
    <t>NV-13</t>
  </si>
  <si>
    <t>BM</t>
  </si>
  <si>
    <t>BM-1</t>
  </si>
  <si>
    <t>BM-2</t>
  </si>
  <si>
    <t>BM-4</t>
  </si>
  <si>
    <t>BM-5</t>
  </si>
  <si>
    <t>BM-7</t>
  </si>
  <si>
    <t>RE-1</t>
  </si>
  <si>
    <t>RE-2</t>
  </si>
  <si>
    <t>RE-3</t>
  </si>
  <si>
    <t>RE-4</t>
  </si>
  <si>
    <t>RE-5</t>
  </si>
  <si>
    <t>RE-6</t>
  </si>
  <si>
    <t>WE</t>
  </si>
  <si>
    <t>WATER EFFICIENCY</t>
  </si>
  <si>
    <t>WE-1</t>
  </si>
  <si>
    <t>WE-2</t>
  </si>
  <si>
    <t>WE-3</t>
  </si>
  <si>
    <t>INDOOR AIR QUALITY</t>
  </si>
  <si>
    <t>WASTE CONTROL &amp; RECYCLING</t>
  </si>
  <si>
    <t>WCR</t>
  </si>
  <si>
    <t>WCR-1</t>
  </si>
  <si>
    <t>WCR-2</t>
  </si>
  <si>
    <t>WCR-3</t>
  </si>
  <si>
    <t>WCR-4</t>
  </si>
  <si>
    <t>WCR-5</t>
  </si>
  <si>
    <t>WCR-6</t>
  </si>
  <si>
    <t>WCR-7</t>
  </si>
  <si>
    <t>WCR-8</t>
  </si>
  <si>
    <t>IAQ-1</t>
  </si>
  <si>
    <t>IAQ-2</t>
  </si>
  <si>
    <t>IAQ-3</t>
  </si>
  <si>
    <t>IAQ-4</t>
  </si>
  <si>
    <t>IAQ-5</t>
  </si>
  <si>
    <t>IAQ-6</t>
  </si>
  <si>
    <t>IAQ</t>
  </si>
  <si>
    <t>CARPARKING PROVISION</t>
  </si>
  <si>
    <t>CP</t>
  </si>
  <si>
    <t>CP-1</t>
  </si>
  <si>
    <t>CP-2</t>
  </si>
  <si>
    <t>CP-3</t>
  </si>
  <si>
    <t>CP-4</t>
  </si>
  <si>
    <t>CP-5</t>
  </si>
  <si>
    <t>WE-4</t>
  </si>
  <si>
    <t>WE-5</t>
  </si>
  <si>
    <t>WCR-9</t>
  </si>
  <si>
    <t>WCR-10</t>
  </si>
  <si>
    <t>WCR-11</t>
  </si>
  <si>
    <t>RE</t>
  </si>
  <si>
    <t>ROOF</t>
  </si>
  <si>
    <t>e)</t>
  </si>
  <si>
    <t xml:space="preserve">a)
</t>
  </si>
  <si>
    <t xml:space="preserve">the site located in a previous developed areas </t>
  </si>
  <si>
    <t xml:space="preserve">Public Transportation Access - Siting of buildings near transportation hubs. 
</t>
  </si>
  <si>
    <t>Cool roofs have the ability to reflect sunlight and repel heat because the roofs are prepared, covered or coated with materials that have special characteristics. These are typically white roofs and they reduce the heat island phenomenon, minimizing thermal impact on the microclimate and on the local environment. Modern cool roofs include highly reflective thermoplastic and liquid-applied membranes and coatings that provide a full range of benefits over a long service life.</t>
  </si>
  <si>
    <t>https://www.sika.com/content/dam/dms/corporate/o/glo-cool-roofs.pdf</t>
  </si>
  <si>
    <t>SC-5</t>
  </si>
  <si>
    <t>SC-6</t>
  </si>
  <si>
    <t>SC-7</t>
  </si>
  <si>
    <t>SC-8</t>
  </si>
  <si>
    <t xml:space="preserve">Preserve Existing Water Bodies </t>
  </si>
  <si>
    <t>Provide Covered Terrace, Balconies, Roof Overhangs, Etc Along East &amp; West Orientation. 
Verandas and patios are also great for shading northern and southern walls when the sun is at its highest during the middle of the day.</t>
  </si>
  <si>
    <t>https://architropics.com/designing-a-house-for-the-tropics/</t>
  </si>
  <si>
    <r>
      <t xml:space="preserve">Refer to Shading Devices and Screens
</t>
    </r>
    <r>
      <rPr>
        <sz val="9"/>
        <rFont val="Century Gothic"/>
        <family val="2"/>
      </rPr>
      <t>Horizontal shading is ideal for both the north and south-facing walls and openings. It also protects from the sun at high angles.
Walls facing east and west require vertical shading devices, such as screens or vegetation, to protect them from solar heat gain.</t>
    </r>
  </si>
  <si>
    <r>
      <t xml:space="preserve">Green roofs can improve the thermal performance of a building by providing thermal mass, insulation and shading. Green walls can improve thermal performance by providing shading. Green roofs and walls also provide other environmental benefits such as reducing stormwater runoff, decreasing urban heat island effects, and increasing biodiversity.
</t>
    </r>
    <r>
      <rPr>
        <b/>
        <sz val="9"/>
        <rFont val="Century Gothic"/>
        <family val="2"/>
      </rPr>
      <t>Extensive green roofs</t>
    </r>
    <r>
      <rPr>
        <sz val="9"/>
        <rFont val="Century Gothic"/>
        <family val="2"/>
      </rPr>
      <t xml:space="preserve"> have a shallow profile. This means less substrate volume is available to store water and support root growth, although there is still enough to reduce and slow stormwater runoff.
</t>
    </r>
    <r>
      <rPr>
        <b/>
        <sz val="9"/>
        <rFont val="Century Gothic"/>
        <family val="2"/>
      </rPr>
      <t>Intensive green roof</t>
    </r>
    <r>
      <rPr>
        <sz val="9"/>
        <rFont val="Century Gothic"/>
        <family val="2"/>
      </rPr>
      <t xml:space="preserve"> profiles can range from 200mm to over 1m deep. This increases the volume of growing medium available for root development and water-holding capacity. Intensive green roof gardens can be as richly planted and landscaped as ground-level gardens where they can provide substantial thermal and acoustic insulation benefits.</t>
    </r>
  </si>
  <si>
    <t>https://www.yourhome.gov.au/materials/green-roofs-and-walls</t>
  </si>
  <si>
    <t>RENEWABLE ENERGY</t>
  </si>
  <si>
    <t>SS</t>
  </si>
  <si>
    <t>SITE SELECTION</t>
  </si>
  <si>
    <t>SP-4</t>
  </si>
  <si>
    <t>SP-5</t>
  </si>
  <si>
    <t>SP-6</t>
  </si>
  <si>
    <t>SO-4</t>
  </si>
  <si>
    <t xml:space="preserve">Orientate building to maximise views 
</t>
  </si>
  <si>
    <t>BUILDING CONSTRUCTION</t>
  </si>
  <si>
    <t>BC</t>
  </si>
  <si>
    <t>Design to include indoor landscaping (E.G. courtyard) to improve indoor air quality</t>
  </si>
  <si>
    <t>Optimize Spatial Planning based on building Orientation</t>
  </si>
  <si>
    <t xml:space="preserve">Incorporating water into a building </t>
  </si>
  <si>
    <t>High roofs and cupolas allow heat to rise and escape</t>
  </si>
  <si>
    <t>To provide shade and reduce glare from direct sunlight</t>
  </si>
  <si>
    <t>Thermal Mass of a material is its ability to absorb, store and release heat, and for a climate as hot and humid as the kind found in the tropical zones, the denser thermal mass material used, the better; all due to its ability to absorb heat just as fast as it releases it. 
Materials such as concrete, bricks, earth and stone absorb and store heat. They are therefore said to have high thermal mass. Materials such as timber and steel do not absorb and store heat and are said to have low thermal mass. Materials with high thermal mass can significantly increase comfort and reduce energy use and keep the build cool.
In considering thermal mass, you will also need to consider thermal lag. Thermal lag is the rate at which heat is absorbed and released by a material. Materials with long thermal lag times (for example, brick and concrete) will absorb and release heat slowly; materials with short thermal lag times (for example, steel) will absorb and release heat quickly.</t>
  </si>
  <si>
    <r>
      <t xml:space="preserve">Orientate the building facing the directions of the prevailing winds for optimum cross-ventilation and cooling of the structure.
Prioritise rooms that need the most ventilation and locate them towards prevailing winds.
</t>
    </r>
    <r>
      <rPr>
        <sz val="9"/>
        <rFont val="Century Gothic"/>
        <family val="2"/>
      </rPr>
      <t xml:space="preserve">
</t>
    </r>
  </si>
  <si>
    <t xml:space="preserve">To ensure MS 1525:2019 Compliant (Clause 5.4.1)
</t>
  </si>
  <si>
    <t>Pedestrian Access-provision of covered walkway to facilitate connectivity to public transport (bus stops/LRT/MRT/monorail, etc) and other services</t>
  </si>
  <si>
    <t>f)</t>
  </si>
  <si>
    <t>Solar Powered Air-conditioners</t>
  </si>
  <si>
    <t>GreenRE DESIGN REFERENCE GUIDE
Non-Residential Building
Version 3.2, September 2021</t>
  </si>
  <si>
    <t>HEAT ISLAND REDUCTION STRATEGIES</t>
  </si>
  <si>
    <t>Insulated external wall</t>
  </si>
  <si>
    <t>Reducing radiant heat transfer from the roof into the interior of residential buildings. 
A combination of reflective foil and high thermal resistance insulation is more effective than a single insulation type for light weight roof.
For tropical climates a building foil shall be positioned against the outer (warmer) side of the insulation material so as to provide an anti-condensation vapour barrier.</t>
  </si>
  <si>
    <t>Roof Thermal Transfer Value- RTTV Calculation to achieve 25W/m2 (max.)
RTTV applies when Roof is provided with Skylight Design and where the entire enclosure below the roof is fully air-conditioned</t>
  </si>
  <si>
    <t>a)</t>
  </si>
  <si>
    <t>• Light Roof (under 50kg/m2) = maximum U-Value of 0.4W/m2K
   (e.g. Metal deck roof with insulation can achieve U-Value of 0.235W/m2K)
• Heavy Roof (above 50kg/m2) = maximum U-Value of 0.6W/m2K
    (e.g. R.C roof with insulation can achieve U-Value of 0.537W/m2K)</t>
  </si>
  <si>
    <t>https://www.manikprestasi.com/insulated-wall/</t>
  </si>
  <si>
    <t>https://www.manikprestasi.com/cr-panels/</t>
  </si>
  <si>
    <t>Thermal insulation plays an important role to reduce solar heat gain for passive cooling and decrease energy demand for active cooling of the building interior. 
Benefits of Insulation in Buildings includes: Thermal Comfort, Radiant Heat Barrier, Condensation Control, Reduce Noise Levels, Fire Protection
Stone wool insulation such as ROCKWOOL products are also assessed and certified via Environmental Product Declarations (EPDs).</t>
  </si>
  <si>
    <t>Insulated ceiling</t>
  </si>
  <si>
    <t xml:space="preserve">High Pitch Roof </t>
  </si>
  <si>
    <t>Well-ventilated roof spaces contribute to passive cooling by providing a buffer zone between internal and external spaces in the most difficult area to shade: the roof.
Ventilators such as whirlybirds, louvers, clerestory windows can reduce the temperature differential across ceiling insulation, increasing its effectiveness.</t>
  </si>
  <si>
    <t>Solar shingles are essentially photovoltaic panels made to look like regular roofing shingles. They are part of a trend that seeks to replace traditional building materials with specially designed photovoltaic components. They harness solar energy from the sun and convert it into electrical energy.</t>
  </si>
  <si>
    <t xml:space="preserve">Solar shingles </t>
  </si>
  <si>
    <t>SC-9</t>
  </si>
  <si>
    <t>Environmental Product Declarations (EPDs).</t>
  </si>
  <si>
    <t>Thermal Performance of Building Envelope- 
Overall Thermal Transfer Value (OTTV) Calculation to achieve below 50W/m2
Design- Low Thermal Transmittance (U-Value) and High Thermal Resistance</t>
  </si>
  <si>
    <t>Cool Roof Material</t>
  </si>
  <si>
    <t>COMPLIANCE &amp; CERTIFICATIONS</t>
  </si>
  <si>
    <t>MyHIJAU Mark</t>
  </si>
  <si>
    <t xml:space="preserve">SIRIM Product Carbon Footprint Certification Scheme by SIRIM Berhad </t>
  </si>
  <si>
    <t>IAQ-7</t>
  </si>
  <si>
    <t>Implementation of Organic Landscape Management</t>
  </si>
  <si>
    <t>• Includes all interior paints and coatings wet-applied on site.
• Exclude foamed-in place and sprayed insulation.
• Includes all interior adhesives and sealants wet-applied on site.
• Includes all types of hard and soft surface flooring (carpet, ceramic, vinyl, rubber, engineered, solid wood, laminates), raised flooring, wall base, underlayments, and other floor coverings.
• Exclude subflooring &amp; wet-applied products applied on the floor.
• Includes all ceiling panels, ceiling tile, surface ceiling structures such as gypsum or plaster, suspended systems (including canopies and clouds), and glazed skylights.
• Exclude overhead structural elements</t>
  </si>
  <si>
    <t>Install permanent entryway systems (Foot Grille) at regularly used exterior entrances</t>
  </si>
  <si>
    <t>Permanently install at least 10 feet (3 meters) long, entryway system in primary direction of travel to capture dirt and particulates entering the building.</t>
  </si>
  <si>
    <t>• All interior Paintings AND Coatings
• All Interior Adhesives AND Sealant
• All types of Hard (tiles/stone) &amp; Soft Surface Flooring (Carpet)
• All Interior Ceilings, partition boards, acoustic panels
• All Insulation Material 
• Rebar / BRC / Steelworks
• Aluminium
• Timber &amp; built-in cabinet
• Other permanently installed building products</t>
  </si>
  <si>
    <t>Building Product Disclosure and Optimization – Material Ingredients
 ≥20 types of permanently installed products with complete chemical content inventory</t>
  </si>
  <si>
    <t>SIRIM Eco Labelling Scheme by SIRIM QAS International Sdn. Bhd.;
Singapore Green Label Scheme by Singapore Environmental Council</t>
  </si>
  <si>
    <t xml:space="preserve">Malaysian Timber Certification Scheme by Malaysian Timber Certification Council;
Forest Stewardship Council (FSC) by FSC International 
</t>
  </si>
  <si>
    <t>Energy Efficiency Rating &amp; Labelling Scheme by Suruhanjaya Tenaga;
Energy Star Program by U.S. Environmental Protection Agency</t>
  </si>
  <si>
    <t>https://mfpa.com.my/2021/07/28/why-24c/#:~:text=Hence%2C%20it%20should%20not%20be,mould%20growth%20also%20sets%20in.</t>
  </si>
  <si>
    <t>Control of Relative Humidity (RH) level to prevent mold growth
The Malaysian Standard MS 1525:2007 (Code of Practice on Energy Efficiency and Use of Renewable Energy for Non- Residential Buildings” stipulates that the indoor design conditions of an air-conditioned space for comfort cooling should be as follows: 
a) Recommended design dry bulb temperature – 23°C to 26°C
b) Minimum dry bulb temperature – 22°C
c) Recommended design relative humidity – 55% to 70%
d) Recommended air movement – 0.15 m/s to 0.50 m/s 
e) Maximum air movement – 0.70 m/s</t>
  </si>
  <si>
    <r>
      <rPr>
        <b/>
        <sz val="9"/>
        <rFont val="Century Gothic"/>
        <family val="2"/>
      </rPr>
      <t>According to Department of Standards Malaysia (DOSM), the recommended indoor design temperature and relative humidity are 23°C to 26°C and 60% to 70% respectively.</t>
    </r>
    <r>
      <rPr>
        <sz val="9"/>
        <rFont val="Century Gothic"/>
        <family val="2"/>
      </rPr>
      <t xml:space="preserve">
For living and working spaces, it is recommended to maintain indoor RH levels between 40% and 60%. This range helps to balance comfort and mold prevention. RH levels below 50% may result in overly dry conditions, while levels above 70% can promote mold growth.
To maintain thermal comfort, a higher indoor temperature will require a lower RH and higher air velocity; whereas a lower indoor temperature will tolerate a higher RH but require a lower air velocity. It is important that the design and installation should provide for constant indoor temperature of 24°C regardless of the outdoor ambient temperature or indoor occupancy load  for 80% of occupants to be fully satisfied with the specific room thermal comfort condition. </t>
    </r>
  </si>
  <si>
    <t>TOTAL DAYLIGHT HARVESTING</t>
  </si>
  <si>
    <t>TOTAL NATURAL VENTILATION</t>
  </si>
  <si>
    <t xml:space="preserve">SITE PLANNING </t>
  </si>
  <si>
    <t xml:space="preserve">SITE ORIENTATION </t>
  </si>
  <si>
    <t>TOTAL SITE SELECTION</t>
  </si>
  <si>
    <t>TOTAL INDOOR AIR QUALITY</t>
  </si>
  <si>
    <t>TOTAL BUILDING CONSTRUCTION</t>
  </si>
  <si>
    <t>TOTAL BUILDING MATERIAL SELECTION</t>
  </si>
  <si>
    <t>TOTAL WATER EFFICIENCY</t>
  </si>
  <si>
    <t>LANDSCAPE STRATEGIES</t>
  </si>
  <si>
    <t>LS</t>
  </si>
  <si>
    <t>LS-1</t>
  </si>
  <si>
    <t>LS-2</t>
  </si>
  <si>
    <t>TOTAL LANDSCAPE STRATEGIES</t>
  </si>
  <si>
    <t>TOTAL WASTE CONTROL &amp; RECYCLING</t>
  </si>
  <si>
    <t>TOTAL CARPARKING PROVISION</t>
  </si>
  <si>
    <t>TOTAL COMPLIANCE &amp; CERTIFICATIONS</t>
  </si>
  <si>
    <t>TOTAL OTHER CONSIDERATIONS</t>
  </si>
  <si>
    <t>TOTAL RENEWABLE ENERGY</t>
  </si>
  <si>
    <t>CERTIFICATIONS</t>
  </si>
  <si>
    <t>Compliance to Local Authority requirements</t>
  </si>
  <si>
    <t>Compliance to State Guidelines</t>
  </si>
  <si>
    <t>DBKL, MBSA, MBPJ, etc</t>
  </si>
  <si>
    <t>CC</t>
  </si>
  <si>
    <t>CC-1</t>
  </si>
  <si>
    <t>CC-2</t>
  </si>
  <si>
    <t>CC-3</t>
  </si>
  <si>
    <t>CC-4</t>
  </si>
  <si>
    <t>CC-5</t>
  </si>
  <si>
    <t>CC-6</t>
  </si>
  <si>
    <t>CC-7</t>
  </si>
  <si>
    <t>CC-9</t>
  </si>
  <si>
    <t>CC-10</t>
  </si>
  <si>
    <t>CC-11</t>
  </si>
  <si>
    <t>CC-12</t>
  </si>
  <si>
    <t>CC-13</t>
  </si>
  <si>
    <t>CC-14</t>
  </si>
  <si>
    <t>TOTAL SCORE</t>
  </si>
  <si>
    <t>Nature Inclusive Design- Ensure Minimal Disturbance to the Existing Environment (Flora/Fauna)
to encourage the preservation of trees and green spaces</t>
  </si>
  <si>
    <t>Strategic Planning &amp; Placement of Lift Core/Staircase/Toilet Location/AHU/M&amp;E Room</t>
  </si>
  <si>
    <t xml:space="preserve">The site is situated within 1km of residential zone </t>
  </si>
  <si>
    <t>Provision of  Composting Area complete with compost bins to recycle organic waste to meet at least 30% of landscape fertilizer needs</t>
  </si>
  <si>
    <t>Provision of Bulky Waste Area for bulky items such as unwanted furniture</t>
  </si>
  <si>
    <t>COMPLIANCE</t>
  </si>
  <si>
    <t>Bulding is using hybrid or mixed-mode ventilation where is is both naturally and mechanically ventilated, provided that the provision of natural ventilation vs. mechanical ventilation is 70:30 ratio</t>
  </si>
  <si>
    <t>NV-9</t>
  </si>
  <si>
    <t>NV-10</t>
  </si>
  <si>
    <r>
      <t>MyHIJAU Mark</t>
    </r>
    <r>
      <rPr>
        <sz val="9"/>
        <color rgb="FF202124"/>
        <rFont val="Century Gothic"/>
        <family val="2"/>
      </rPr>
      <t> is Malaysia's official green recognition scheme endorsed by the Government of Malaysia, bringing together certified green products and services that meet local and international environmental standards under one single mark.</t>
    </r>
  </si>
  <si>
    <r>
      <t>Solar panels, on the other hand, utilise PV technology to capture sun rays and directly convert the sunlight into</t>
    </r>
    <r>
      <rPr>
        <b/>
        <sz val="9"/>
        <rFont val="Century Gothic"/>
        <family val="2"/>
      </rPr>
      <t xml:space="preserve"> electricity</t>
    </r>
    <r>
      <rPr>
        <sz val="9"/>
        <rFont val="Century Gothic"/>
        <family val="2"/>
      </rPr>
      <t>. PV materials and devices convert sunlight into electrical energy. A single PV device is known as a cell. An individual PV cell is usually small, typically producing about 1 or 2 watts of power.
Install PV panel to generate renewable energy and offset 5% of total building energy costs</t>
    </r>
  </si>
  <si>
    <r>
      <t xml:space="preserve">Solar thermal technology is used to collect sunlight and transform thermal energy into </t>
    </r>
    <r>
      <rPr>
        <b/>
        <sz val="9"/>
        <rFont val="Century Gothic"/>
        <family val="2"/>
      </rPr>
      <t>heat</t>
    </r>
    <r>
      <rPr>
        <sz val="9"/>
        <rFont val="Century Gothic"/>
        <family val="2"/>
      </rPr>
      <t xml:space="preserve"> that is stored and later on transformed into electricity</t>
    </r>
  </si>
  <si>
    <r>
      <t xml:space="preserve">The proposed site </t>
    </r>
    <r>
      <rPr>
        <b/>
        <u/>
        <sz val="9"/>
        <rFont val="Century Gothic"/>
        <family val="2"/>
      </rPr>
      <t>SHOULD NOT</t>
    </r>
    <r>
      <rPr>
        <sz val="9"/>
        <rFont val="Century Gothic"/>
        <family val="2"/>
      </rPr>
      <t xml:space="preserve"> and </t>
    </r>
    <r>
      <rPr>
        <b/>
        <u/>
        <sz val="9"/>
        <rFont val="Century Gothic"/>
        <family val="2"/>
      </rPr>
      <t>DOES NOT</t>
    </r>
    <r>
      <rPr>
        <sz val="9"/>
        <rFont val="Century Gothic"/>
        <family val="2"/>
      </rPr>
      <t xml:space="preserve"> fall within the following criteria:-
• Prime Agriculture Land/Prime farmland;
• Forest reserve • Public parkland • Floodplains • Within 30m of any wetland;
• Environmental Protection Zones (specifically identified as habitat for any endangered species);
• Previously undeveloped land within 30km of mean high water spring (MHWS) sea level that support wildlife;
• Previously undeveloped land within 20m of lake, river, stream that support wildlife;
• Any land which are environmentally sensitive or house environmentally sensitive species of flora or fauna</t>
    </r>
  </si>
  <si>
    <t xml:space="preserve">Water bodies provide cooling potential. The varying ability of cooling effects depends on the proportions of water body area and the threshold with landscape environments. </t>
  </si>
  <si>
    <t>Basic Infrastructure: Basic infrastructure refers to the underlying physical systems and structures necessary for the functioning of a community or region. It typically involves larger-scale facilities that support various activities and services. Examples of basic infrastructure include:
• Water supply: Access to clean and potable water for drinking, cooking, and sanitation purposes.
• Power Supply and Energy Networks: Reliable and consistent power supply and energy infrastructure.
• Sewage Systems: Adequate sewage and waste management systems and management of treatment plants.
• Solid waste management System: the complete process of collecting, treating and disposing of solid wastes and recycling of waste materials (i.e. and garbage disposal &amp; recycling).
• Telecommunications: Infrastructure for telecommunications networks and internet connectivity.
• Drainage and Stormwater Management: Systems to manage rainwater, prevent flooding, and maintain proper drainage.
• Roads and Transportation: Basic transportation infrastructure such as streets, roads, pathways, and parking facilities.</t>
  </si>
  <si>
    <t>Public transport hubs include railway stations, rapid transit stations (LRT/MRT/Monorail/Subway), bus stops, tram stops, airports and ferry, etc.
• Locate project within 1km radius from building entrance AND within &lt;800m (walking distance) of an existing, or planned and funded, commuter rail, or light rail station; OR
• Locate project within 500m of at least one bus stop.</t>
  </si>
  <si>
    <t>Provide wing walls and parapets (where necessary) to induce cross ventilation</t>
  </si>
  <si>
    <t>Allow openings to be orientated towards the wind direction (window openings facing north and south directions are preferred)</t>
  </si>
  <si>
    <t>Design a longer building façade &amp; maximise surface exposure facing the wind direction to enable air flow into the building (utilises prevailing wind conditions to achieve adequate cross ventilation)</t>
  </si>
  <si>
    <t>Maximising convective ventilation with high-level windows and ceiling or roof space vents</t>
  </si>
  <si>
    <t>PHOTOCATALYTIC SELF-CLEANING FACADES
IN ACHITECTURAL DESIGN
UDC 72.012.6
544.526.5
Aleksandra A. Ćurĉić
Faculty of Civil Engineering and Architecture, University of Niš, Serbia</t>
  </si>
  <si>
    <t>Use of siphonic rainwater discharge system at roof</t>
  </si>
  <si>
    <t>An automated vacuum waste collection system, also known as pneumatic refuse collection, or automated vacuum collection (AVAC), transports waste at high speed through underground pneumatic tubes to a collection station where it is compacted and sealed in containers. This also directly encourages recycling while making waste segregation easier.</t>
  </si>
  <si>
    <t>OC-9</t>
  </si>
  <si>
    <t>DESIGN</t>
  </si>
  <si>
    <t>Atrium located at west-facing façade, buffers direct thermal penetration and glare into the inner space. The daylit, multi-functional atrium may serve as lobby and gathering space.</t>
  </si>
  <si>
    <t>Open staircase design at atrium to encourage inter-floor walking to reduce dependency on lift usage</t>
  </si>
  <si>
    <r>
      <t>Use of self-finishing fair-face concrete finishes at external facade</t>
    </r>
    <r>
      <rPr>
        <sz val="9"/>
        <rFont val="Century Gothic"/>
        <family val="2"/>
      </rPr>
      <t> and window spandrel panels (water-based anti-fungal moisture resistant sealant only, no paint finishes)</t>
    </r>
  </si>
  <si>
    <t>Maximise open plan layout to optimize daylight penetration into the inner floor space</t>
  </si>
  <si>
    <t xml:space="preserve"> Propose use of environmentally friendly Materials with Low VOC content &amp; emission for 5 categories of materials:-
• All interior Paintings AND Coatings
• All Interior Adhesives AND Sealant
• All types of Hard Surface Flooring (tiles/stone) &amp; Soft Surface Flooring (Carpet)
• All Interior Ceilings
• All Insulation Material (Exclude foamed-in place and sprayed insulation)</t>
  </si>
  <si>
    <t>Propose Sustainable and Recycled Materials (identify materials/products with high recycled content)</t>
  </si>
  <si>
    <t xml:space="preserve">Solar Reflectance Index (SRI) is a numerical measure that indicates a constructed surface’s ability to reflect solar heat. The value ranges from 0 (standard black) to 100 (standard white), where the higher the number, the more heat is reflected. The higher the SRI value, the more suitable the material for use on a building surface and cool roof. Materials with the highest SRI are the coolest. </t>
  </si>
  <si>
    <t>Optimise Use of Thermal Insulation
Insulation materials- High-density, rigid, thermal insulation to reduce heat gain through roof surface
• Glass wool • rock wool • mineral wool • Fibreglass
• Radiant barrier (thermal foil insulation)</t>
  </si>
  <si>
    <t>Colour of Building Envelope to propose With High Solar Reflectance Index (SRI), Low Solar Absorptivity</t>
  </si>
  <si>
    <t>Proper insulation boosts the efficiency of the cooling system and maintains a consistent temperature throughout the space below the insulated ceiling.</t>
  </si>
  <si>
    <t>Use of native/ indigenous species or adaptive plants for the landscape (trees, shrubs, plants etc).</t>
  </si>
  <si>
    <t>Use of Drought Tolerant Plants Requiring Minimal Irrigation &amp; Maintenance. At least 50% of the landscape areas consist of drought tolerant plants or plants that require minimal irrigation.</t>
  </si>
  <si>
    <t>Demonstrate &gt; 20 types of permanently installed products with chemical inventory of the product to at least 0.1% or equivalent Health Product Declaration (HPD) for example:-
• paints &amp; coating materials • carpet • timber &amp; built in cabinet • laminates</t>
  </si>
  <si>
    <t>Proposed materials are to be assessed and certified via Environmental Product Declarations (EPDs) in accordance with ISO 14025, for all permanently installed building products. All permanently installed products and material finishes must be submitted with Environmental Products Declarations (EPD).</t>
  </si>
  <si>
    <t>BM-3</t>
  </si>
  <si>
    <t>BM-6</t>
  </si>
  <si>
    <t>• Recycled Plastic • Reclaimed Wood • Reclaimed Steel • Precast Concrete Slabs • Reclaimed Building Components (doors/windows) • Reclaimed Roof Tiles
• Ferrock • Recycled Plastic Bricks • Recycled Concrete Blocks</t>
  </si>
  <si>
    <t>Habitable areas to have a direct line of sight to the outdoor environment</t>
  </si>
  <si>
    <t>http://www.integratedwoodcomponents.com/No-Added-Urea-Formaldehyde/tabid/1978/Default.aspx</t>
  </si>
  <si>
    <t>Use products with no added urea formaldehyde</t>
  </si>
  <si>
    <t xml:space="preserve">Urea-Formaldehyde is a reference to the type of resin that is used as a bonding agent/adhesive in some types of plywood, particle board, medium-density fibreboard (MDF) and composite wood panels. In agriculture, urea-formaldehyde compounds are one of the most commonly used types of slow-release fertilizer. At rates above 0.1 ppm urea-formaldehyde can cause watery eyes, nose irritations, wheezing, coughing, fatigue, skin rash, and even severe allergic reactions. </t>
  </si>
  <si>
    <t>Provide exterior designated smoking area ≥ 20 metres away from entrances, outdoor air intakes and operable windows.</t>
  </si>
  <si>
    <t>Strictly enforcing prohibition of smoking inside the building by installing designated NO SMOKING signs at building perimeter, building entrances, carpark (basement &amp; podium), staircases and toilets</t>
  </si>
  <si>
    <t>IAQ-8</t>
  </si>
  <si>
    <t>Shape and Size of Glazing to be carefully considered to prevent direct solar radiation</t>
  </si>
  <si>
    <r>
      <t xml:space="preserve">For a GBI Platinum-rated high-rise building in Kuala Lumpur, Malaysia, the ideal glass specification and color would typically focus on achieving high energy efficiency, thermal performance, and visual comfort. Here is a proposed glass specification:
</t>
    </r>
    <r>
      <rPr>
        <b/>
        <u/>
        <sz val="9"/>
        <rFont val="Century Gothic"/>
        <family val="2"/>
      </rPr>
      <t>Low-E (Low-Emissivity) Coating:</t>
    </r>
    <r>
      <rPr>
        <sz val="9"/>
        <rFont val="Century Gothic"/>
        <family val="2"/>
      </rPr>
      <t xml:space="preserve">
Opt for glazing with low-E coatings to minimize heat transfer and enhance energy efficiency.
Choose a double or triple glazing configuration with low-E coatings on one or more glass surfaces to improve thermal insulation.
</t>
    </r>
    <r>
      <rPr>
        <b/>
        <u/>
        <sz val="9"/>
        <rFont val="Century Gothic"/>
        <family val="2"/>
      </rPr>
      <t>Solar Control:</t>
    </r>
    <r>
      <rPr>
        <sz val="9"/>
        <rFont val="Century Gothic"/>
        <family val="2"/>
      </rPr>
      <t xml:space="preserve">
Select glass with a low Solar Heat Gain Coefficient (SHGC) to minimize solar heat gain and reduce cooling loads.
Consider glazing with a SHGC of 0.25 or lower, depending on the specific project requirements and climate zone.
</t>
    </r>
    <r>
      <rPr>
        <b/>
        <u/>
        <sz val="9"/>
        <rFont val="Century Gothic"/>
        <family val="2"/>
      </rPr>
      <t>Visible Light Transmission (VLT):</t>
    </r>
    <r>
      <rPr>
        <sz val="9"/>
        <rFont val="Century Gothic"/>
        <family val="2"/>
      </rPr>
      <t xml:space="preserve">
Aim for glazing with a moderate to high VLT to allow sufficient natural daylight into the building, promoting visual comfort and reducing reliance on artificial lighting.
Consider a VLT range of 60% to 70% for a good balance between daylighting and solar control.
</t>
    </r>
    <r>
      <rPr>
        <b/>
        <u/>
        <sz val="9"/>
        <rFont val="Century Gothic"/>
        <family val="2"/>
      </rPr>
      <t>Reflectivity:</t>
    </r>
    <r>
      <rPr>
        <sz val="9"/>
        <rFont val="Century Gothic"/>
        <family val="2"/>
      </rPr>
      <t xml:space="preserve">
Opt for glazing with a moderate exterior reflectivity to maintain a visually appealing facade.
Consider a low-reflective coating that strikes a balance between aesthetics and heat control.
</t>
    </r>
    <r>
      <rPr>
        <b/>
        <u/>
        <sz val="9"/>
        <rFont val="Century Gothic"/>
        <family val="2"/>
      </rPr>
      <t>Glass Color:</t>
    </r>
    <r>
      <rPr>
        <sz val="9"/>
        <rFont val="Century Gothic"/>
        <family val="2"/>
      </rPr>
      <t xml:space="preserve">
Choose neutral or light colors for the glass to minimize solar heat absorption and reduce heat buildup in the building.
Lighter colors, such as clear or light gray, can reflect more solar radiation compared to darker colors.
</t>
    </r>
    <r>
      <rPr>
        <b/>
        <u/>
        <sz val="9"/>
        <rFont val="Century Gothic"/>
        <family val="2"/>
      </rPr>
      <t>Shading Coefficient (SC):</t>
    </r>
    <r>
      <rPr>
        <sz val="9"/>
        <rFont val="Century Gothic"/>
        <family val="2"/>
      </rPr>
      <t xml:space="preserve">
Aim for a shading coefficient of 0.20 to 0.40 for effective solar heat gain reduction while maintaining adequate daylighting.
</t>
    </r>
    <r>
      <rPr>
        <b/>
        <u/>
        <sz val="9"/>
        <rFont val="Century Gothic"/>
        <family val="2"/>
      </rPr>
      <t>U-Values:</t>
    </r>
    <r>
      <rPr>
        <sz val="9"/>
        <rFont val="Century Gothic"/>
        <family val="2"/>
      </rPr>
      <t xml:space="preserve">
Consider a U-value of 1.6 W/m²K or lower for glazing with high thermal insulation performance.
Opt for insulated glass units (IGUs) with low-E coatings to enhance thermal insulation and reduce heat transfer.
</t>
    </r>
    <r>
      <rPr>
        <b/>
        <u/>
        <sz val="9"/>
        <rFont val="Century Gothic"/>
        <family val="2"/>
      </rPr>
      <t>Visible Light Transmission (VLT):</t>
    </r>
    <r>
      <rPr>
        <sz val="9"/>
        <rFont val="Century Gothic"/>
        <family val="2"/>
      </rPr>
      <t xml:space="preserve">
Select glazing with a higher VLT to allow sufficient natural daylight into the building, reducing the need for artificial lighting during the day.
Look for glazing with VLT values of around 60% to 70% for a good balance between daylighting and solar control.</t>
    </r>
  </si>
  <si>
    <t xml:space="preserve">Glazing Selection (Colour, VLT, SC, U Value, Low Solar Heat Gain Coefficient (SHGC))
Proposed Glazing specifications on Shading Coefficient, U-values and Visible Light 
Glazing Specification, U-value ≤ 1.60 W/m2K; SC value≤0.25
</t>
  </si>
  <si>
    <t>Roof U-Value refers to the thermal transmittance of the roof where the Roof U-value may range &lt; 0.4 to 0.6 W/m2K
(min. 50mm thick of insulation)</t>
  </si>
  <si>
    <t>ALL external cladding, surface materials and finishes are to be of Class O non-combustible material</t>
  </si>
  <si>
    <t>External Material Selection- High Thermal Mass &amp; Long thermal lag times
Dense materials such as stone, concrete, and earth each have a number of properties that allow them to act as good insulation from heat. These alternately include good thermal conductivity (ability to rerelease passive cooling), thermal lag (slow heat transmission), low reflectivity (lower redistribution of heat), and high volumetric heat capacity (elevated ability to store heat)</t>
  </si>
  <si>
    <t>Allow ≥  40% Natural Ventilation for Podium Carpark</t>
  </si>
  <si>
    <t>Allow Natural Lighting for Lobbies/Staircases/Toilets/Kitchen/ Corridor</t>
  </si>
  <si>
    <t xml:space="preserve">Allow ≥ 50% Natural Lighting for Podium Carpark </t>
  </si>
  <si>
    <t xml:space="preserve">CIDB Regulating Construction Product and Material </t>
  </si>
  <si>
    <t>Water-Efficient Sanitary Wares 
(with WELS 3-ticks (Excellent) rated selection where water consumption is  less than 5 litres/min)
Reduce ≥50% consumption of potable water by using water efficient sanitary wares</t>
  </si>
  <si>
    <t>Water-Efficient Fittings (Taps, Showerhead, Mixer) 
(with WELS 3-ticks (Excellent) rated selection where water consumption is less than 5 litres/min)
Reduce ≥50% consumption of potable water by using water efficient fittings</t>
  </si>
  <si>
    <t>Energy efficiency label shows the estimated energy consumption of an electrical equipment based on a star rating system - 5 star means the most efficient, 1 star means the least efficient.</t>
  </si>
  <si>
    <t>OC-10</t>
  </si>
  <si>
    <t>WE-6</t>
  </si>
  <si>
    <t>Maximising Areas Allocated For Landscape.
Ensure Total Green Area is &gt;75% of the site area (excluding the building footprint) for landscape purpose</t>
  </si>
  <si>
    <t>Maximise Softscape provision yet minimise Hardscape (eg. large paved spaces) Ratio of Softscape:Hardscape to be at least 70:30.</t>
  </si>
  <si>
    <t>CP-6</t>
  </si>
  <si>
    <t>Water Efficient Product Labelling Scheme by Suruhanjaya Perkhidmatan Air Negara;
Water Efficiency Labelling Scheme by Singapore’s National Water Agency (WELS)</t>
  </si>
  <si>
    <t>CP-7</t>
  </si>
  <si>
    <t>Provide proper and sufficient refuse loading/unloading bay with turning radius (and cul-de-sac) compliant to local requirement</t>
  </si>
  <si>
    <t>CP-8</t>
  </si>
  <si>
    <t>YES</t>
  </si>
  <si>
    <t>Study and Understand the Geographical Location (Latitude, Altitude, Longitude)</t>
  </si>
  <si>
    <t>Study and Understand the Land Form/Topography (Hill, Valleys, Seaside, etc.) &amp; Soil Condition</t>
  </si>
  <si>
    <t>Study and Understand the Site Wind Condition (Wind Direction, Speed)</t>
  </si>
  <si>
    <t>Basic Services: Basic services encompass the range of essential services provided to meet the day-to-day needs of individuals and the community. These services are often delivered by public or private entities and contribute to the well-being of residents. Examples of basic services include:
• Healthcare: Access to medical facilities, clinics, hospitals, and emergency services. • Medical / Dental
• Education: Provision of nursery/daycare/kindergarten, schools, educational institutions, and educational programs for children and adults.
• Public Safety: Maintenance of law enforcement agencies, fire services, and emergency response systems. • Police Station • Fire Station
• Social Services: Support programs related to welfare, social assistance, Senior Care Facility, or childcare. 
• Financial Services: Availability of banks, ATMs, and other financial institutions for banking and financial transactions.
• Place of Worship: Mosque, Surau, Church, Synagogue, Temple, etc
• Convenience / Grocery / Supermarket
• Public Spaces: Provision of open spaces, parks, gardens, playgrounds, or recreational areas for community use.
• Pharmacy • Restaurant • Beauty • Hardware • Laundry • Library • Theatre • Community Centre • Fitness Centre • Post Office
• Government offices.</t>
  </si>
  <si>
    <t>Optimisation &amp; Manipulation of the Building Form through exploration of the building massing and height</t>
  </si>
  <si>
    <t>• Orientate building to maximise daylight
• Maximising Openings Along the North &amp; South Orientation
• Minimise Openings Along East &amp; West Orientation</t>
  </si>
  <si>
    <t>Maximise natural ventilation 
Orientate building towards prevailing wind direction take advantage of cool breeze</t>
  </si>
  <si>
    <t xml:space="preserve">Optimise Daylighting
</t>
  </si>
  <si>
    <t>Provide sufficient fire appliance access of min. 6.1m width and min. 5m clear ht.</t>
  </si>
  <si>
    <t xml:space="preserve">Landscaping on the podium and intermediate levels (with double or triple volume high atriums) with the use of extensive and intensive green roof systems, trellises and planter boxes. Sky terraces and planting boxes or balconies integrated in a building structure. 
</t>
  </si>
  <si>
    <t>Use rainwater for non-potable applications such as toilets and urinal flushing, washing clothes, washing vehicles and equipment, use for water feature,  fire-sprinkler system, etc.</t>
  </si>
  <si>
    <r>
      <t xml:space="preserve">Reduce the consumption of potable water for landscape irrigation by ≥50%
2 points for </t>
    </r>
    <r>
      <rPr>
        <b/>
        <sz val="9"/>
        <rFont val="Century Gothic"/>
        <family val="2"/>
      </rPr>
      <t>zero use of potable water</t>
    </r>
    <r>
      <rPr>
        <sz val="9"/>
        <rFont val="Century Gothic"/>
        <family val="2"/>
      </rPr>
      <t xml:space="preserve"> for landscape irrigation- </t>
    </r>
    <r>
      <rPr>
        <b/>
        <sz val="9"/>
        <rFont val="Century Gothic"/>
        <family val="2"/>
      </rPr>
      <t>all landscape are fully irrigated by rainwater only</t>
    </r>
  </si>
  <si>
    <t>Bioswales- landscape drainage and infiltration trenches/ Rain gardens (bio-retention system)
1 credit for at least 25% of the green areas</t>
  </si>
  <si>
    <t>Bioswales are vegetated channels and landscape features that collect polluted stormwater runoff, soak it into the ground, and filter out pollution. They are an aesthetically-pleasing alternative to concrete gutters and storm sewers. Bioswales are similar to rain gardens but are designed to capture much more runoff coming from larger areas of impervious surfaces like streets and parking lots.
Bioswales are designed to slow down rainwater through a curving or linear path, while rain gardens are designed to capture, store, and infiltrate rainwater in a bowl shape. Bioretention ponds are depressed vegetated areas that capture and store stormwater runoff and can work in combination with bioswales.</t>
  </si>
  <si>
    <t xml:space="preserve">Introduction of Water Features/ Eco Pond/Fountains (to promote passive cooling) </t>
  </si>
  <si>
    <t>Water features may be introduced outside and inside of buildings to enhance the visual and acoustic environment. They may also increase humidity in dry regions and help improve air quality. Water features, when placed externally may also be used to help attract and support certain forms of wildlife. Eco pond can also double as an On Site Detention Pond (OSD).</t>
  </si>
  <si>
    <t>LS-3</t>
  </si>
  <si>
    <t>LS-4</t>
  </si>
  <si>
    <t>LS-5</t>
  </si>
  <si>
    <t>LS-6</t>
  </si>
  <si>
    <t>LS-7</t>
  </si>
  <si>
    <t>LS-8</t>
  </si>
  <si>
    <t>LS-9</t>
  </si>
  <si>
    <t>LS-10</t>
  </si>
  <si>
    <t>LS-11</t>
  </si>
  <si>
    <t>LS-12</t>
  </si>
  <si>
    <t>LS-13</t>
  </si>
  <si>
    <t>LS-14</t>
  </si>
  <si>
    <t>LS-15</t>
  </si>
  <si>
    <t>LS-16</t>
  </si>
  <si>
    <t>LS-17</t>
  </si>
  <si>
    <r>
      <rPr>
        <b/>
        <sz val="9"/>
        <rFont val="Century Gothic"/>
        <family val="2"/>
      </rPr>
      <t xml:space="preserve">Heat island reduction strategies include: </t>
    </r>
    <r>
      <rPr>
        <sz val="9"/>
        <rFont val="Century Gothic"/>
        <family val="2"/>
      </rPr>
      <t xml:space="preserve">
</t>
    </r>
    <r>
      <rPr>
        <b/>
        <u/>
        <sz val="9"/>
        <rFont val="Century Gothic"/>
        <family val="2"/>
      </rPr>
      <t>Build green infrastructure improvements</t>
    </r>
    <r>
      <rPr>
        <sz val="9"/>
        <rFont val="Century Gothic"/>
        <family val="2"/>
      </rPr>
      <t xml:space="preserve"> which encompasses a variety of water management practices, such as vegetated rooftops, roadside plantings, absorbent gardens, and other measures that capture, filter, and reduce stormwater. This includes green roof, bioswales and rain gardens (bio-retention system).
</t>
    </r>
  </si>
  <si>
    <t xml:space="preserve">Planting trees and vegetation surrounding the building; </t>
  </si>
  <si>
    <t>Cool Paving Materials 
Provide interlocking paver or equivalent paving materials with an initial Solar Reflectance Index (SRI) of at least 33; and 3-years aged SRI ≥ 28</t>
  </si>
  <si>
    <t>Use Permeable/Pervious Hardscape Materials or open grid pavement system- e.g. grass pavers</t>
  </si>
  <si>
    <t>Implement Green Infiltration-Based Practices (eg. roadside plantings)</t>
  </si>
  <si>
    <t>Create Green infrastructure assets for private/public use</t>
  </si>
  <si>
    <t>Vegetated green roof (living roof)</t>
  </si>
  <si>
    <t>Propose the use of Natural and/or Environmental Friendly Building Materials with Green Certifications (SIRIM/Green/Eco Label)</t>
  </si>
  <si>
    <t>To use environmentally friendly materials of high quality and durability in order to decrease impact on the environment and reduce waste.
• Bamboo • Wool • Ferrock • Timber • HempCrete • Earth • Recycled or Reused Building Materials • Mycelium • Clay</t>
  </si>
  <si>
    <t>Locally Available Materials &amp; Resources to reduce Carbon Footprint</t>
  </si>
  <si>
    <r>
      <t xml:space="preserve">Cool Roof Design
Introducing 'cool roofs' that feature bright coatings to reflect more sunlight and absorb less heat
Solar Reflectance Index (SRI) - High Values SRI Is Recommended For Roof Surfaces
</t>
    </r>
    <r>
      <rPr>
        <b/>
        <sz val="9"/>
        <rFont val="Century Gothic"/>
        <family val="2"/>
      </rPr>
      <t>roof coating with a SRI ≥82 for the RC Flat roof surface (Slope ≤ 2:12)
roofing material with a SRI ≥39 for the metal deck roof without solar panel covering (Slope &gt; 2:12).</t>
    </r>
  </si>
  <si>
    <t xml:space="preserve">Space Orientation and Layout Organisation to maximise daylight to reduce energy use for artificial lighting.
75% or more of all habitable spaces to achieve adequate daylight illuminance levels
75% - 90%  (2 points)
&gt;90%          (3 points)
</t>
  </si>
  <si>
    <t>• All habitable areas or regularly occupied areas to achieve a direct line of sight to the outdoors via vision glazing for 75% of all regularly occupied floor area.</t>
  </si>
  <si>
    <t>• Views into interior atrium may be used to meet up to 30% of the required area.</t>
  </si>
  <si>
    <r>
      <t>Additionally, 75% of all regularly occupied floor area must have at least</t>
    </r>
    <r>
      <rPr>
        <b/>
        <sz val="9"/>
        <rFont val="Century Gothic"/>
        <family val="2"/>
      </rPr>
      <t xml:space="preserve"> </t>
    </r>
    <r>
      <rPr>
        <b/>
        <u/>
        <sz val="9"/>
        <rFont val="Century Gothic"/>
        <family val="2"/>
      </rPr>
      <t>TWO</t>
    </r>
    <r>
      <rPr>
        <sz val="9"/>
        <rFont val="Century Gothic"/>
        <family val="2"/>
      </rPr>
      <t xml:space="preserve"> of the following four kinds of views: 
• multiple lines of sight to vision glazing in different directions at least 90 degrees apart; 
• views that include at least two of the following: 
(1) flora, fauna, or sky; (2) movement; and (3) objects at least 25 feet (7.5 meters) from the exterior of the glazing; 
• unobstructed views located within the distance of three times the head height of the vision glazing; and 
• views with a view factor of 3 or greater, as defined in “Windows and Offices; A Study of Office Worker Performance and the Indoor Environment.”</t>
    </r>
  </si>
  <si>
    <t>To achieve Daylight Factor (DF) 1.0 – 3.5 (Acceptable Level of Lighting/Glare/Thermal Comfort)</t>
  </si>
  <si>
    <t>Carry out view analysis to ensure best views are prioritise for regular habitable/working areas and at the same time, to avoid exposure of openings to the intense solar radiation from East and West.</t>
  </si>
  <si>
    <t xml:space="preserve">Refer to Site Orientation SO-4 (c)
</t>
  </si>
  <si>
    <t xml:space="preserve">Compliance to Universal Design Code of Practice- MS 1184:2014 &amp; MS 1331:2003  </t>
  </si>
  <si>
    <t>Compliance to Energy Efficiency Code of Practice- MS 2680 - 2017 and/or MS 1525 - 2019</t>
  </si>
  <si>
    <t xml:space="preserve">Requirement of recycling bins provision inside the building:- 
Provision of facilities or recycling bins (within each building) for collection and storage of different recyclable waste such as aluminium, paper, glass, plastic, batteries, electrical waste, etc
</t>
  </si>
  <si>
    <t>CP-9</t>
  </si>
  <si>
    <t>Electric Vehicle (EV) Charging Station Provision (min 1 no.s per 200 parking spaces)</t>
  </si>
  <si>
    <t>Designated Carpool Parking- Car Parking Provision to Promote Use of Public Transport &amp; Dedicate 5% of total parking spaces for Carpooling</t>
  </si>
  <si>
    <t>Ladies Parking to be provided nearest the entrance/lobby although main priority goes to OKU</t>
  </si>
  <si>
    <t>Family parking designate for family with young children and elderly to be provided nearest the entrance/lobby although main priority goes to OKU</t>
  </si>
  <si>
    <t>Landscaping on the ground level, including application of turf, trees, palms and shrubs.
Refer to the local authority requirement.</t>
  </si>
  <si>
    <t>Rainwater is collected from the run-off from the building or other impervious surface in order to store it for later use. Use harvested rainwater for non-potable applications such as toilets and urinal flushing, watering plants &amp; landscape irrigation, etc. 
Collected rainwater should NOT be used for drinking or other potable purposes if it is not filtered and disinfected before use.</t>
  </si>
  <si>
    <t>Greywater is wastewater that comes from sinks, washing machines, dishwasher, shower and bathtubs. 
Blackwater is wastewater from bathrooms and toilets (i.e sewage water).
Use treated greywater for non-potable applications such as toilets and urinal flushing, watering plants &amp; landscape irrigation, etc. Blackwater can only be recycled as fertilizer for plants and use for irrigation.  Recycled wastewater is very useful in times of drought.</t>
  </si>
  <si>
    <t>Integrating green for façade of podium carpark</t>
  </si>
  <si>
    <t xml:space="preserve">Uniform Building ByLaws 1984 (UBBL) </t>
  </si>
  <si>
    <t xml:space="preserve">
</t>
  </si>
  <si>
    <t>The west-facing facade is designed with deep overhang/facade and louvred arcade walkway, balconies and terraces which serves as sun-shading devices to reduce solar heat gain into the building.</t>
  </si>
  <si>
    <t>Optimising Environmental Cooling -Shading By Trees and Vegetation. 
Strategic Landscaping- Provide Shading and Shadowing to the Immediate Surroundings
(e.g. Planting in adjacent courtyard to help shade the west-facing façade)</t>
  </si>
  <si>
    <t>Internal Shades/Screens
Habitable/Regularly Occupied Space shall be provided with operable blinds</t>
  </si>
  <si>
    <t xml:space="preserve">Provide External Horizontal Shading Device  to Provide Shading From Direct Sun Penetration
Horizontal Shading- Angle of inclination 40°
</t>
  </si>
  <si>
    <t>Provide External Vertical Shading Device  to Provide Shading From Direct Sun Penetration
Vertical Shading-  50° Angle</t>
  </si>
  <si>
    <t>Sun shading provision for windows, with minimum shading provision of 30% on the west façade although shading percentage higher than 30% is advised.</t>
  </si>
  <si>
    <t>• External sun shading devices are more effective to achieve thermal comfort in comparison to internal sun shading devices. Horizontal louvres are recommended over vertical ones because vertical louvres reduces daylight penetration and external view. 
• Shading devices can be classified into two main categories: fixed and mobile devices. 
• Fixed devices include overhangs, horizontal/vertical louvers, and egg-crates. 
• Mobile devices include movable shading device, venetian blinds, vertical blinds, roller shades, and deciduous plants.
• Shading can be provided by natural landscaping or by building elements such as awnings, overhangs, and trellises.</t>
  </si>
  <si>
    <t>NV-14</t>
  </si>
  <si>
    <t>NV-15</t>
  </si>
  <si>
    <t>NV-16</t>
  </si>
  <si>
    <t>NV-17</t>
  </si>
  <si>
    <t>D-1</t>
  </si>
  <si>
    <t>D-2</t>
  </si>
  <si>
    <t>D-3</t>
  </si>
  <si>
    <t>D-4</t>
  </si>
  <si>
    <t>D-5</t>
  </si>
  <si>
    <t>D-6</t>
  </si>
  <si>
    <t>D-7</t>
  </si>
  <si>
    <t>D-8</t>
  </si>
  <si>
    <t>D-10</t>
  </si>
  <si>
    <t>BE-1</t>
  </si>
  <si>
    <t>BE-2</t>
  </si>
  <si>
    <t>BE-3</t>
  </si>
  <si>
    <t>BE-4</t>
  </si>
  <si>
    <t>BE-5</t>
  </si>
  <si>
    <t>BE-6</t>
  </si>
  <si>
    <t>BE-7</t>
  </si>
  <si>
    <t>WO-1</t>
  </si>
  <si>
    <t>WO-2</t>
  </si>
  <si>
    <t>WO-3</t>
  </si>
  <si>
    <t>WO-4</t>
  </si>
  <si>
    <t>GP-1</t>
  </si>
  <si>
    <t>GP-2</t>
  </si>
  <si>
    <t>GP-3</t>
  </si>
  <si>
    <t>SD-1</t>
  </si>
  <si>
    <t>SD-2</t>
  </si>
  <si>
    <t>SD-3</t>
  </si>
  <si>
    <t>SD-4</t>
  </si>
  <si>
    <t>TF-1</t>
  </si>
  <si>
    <t>TF-2</t>
  </si>
  <si>
    <t>TF-3</t>
  </si>
  <si>
    <t>TF-4</t>
  </si>
  <si>
    <t>R-1</t>
  </si>
  <si>
    <t>R-2</t>
  </si>
  <si>
    <t>R-3</t>
  </si>
  <si>
    <t>R-4</t>
  </si>
  <si>
    <t>R-5</t>
  </si>
  <si>
    <t>R-6</t>
  </si>
  <si>
    <t>R-7</t>
  </si>
  <si>
    <t>R-8</t>
  </si>
  <si>
    <t>R-9</t>
  </si>
  <si>
    <t>HIS-1</t>
  </si>
  <si>
    <t>HIS-2</t>
  </si>
  <si>
    <t>HIS-3</t>
  </si>
  <si>
    <t>HIS-4</t>
  </si>
  <si>
    <t>HIS-5</t>
  </si>
  <si>
    <t>HIS-6</t>
  </si>
  <si>
    <t>HIS-7</t>
  </si>
  <si>
    <t>HIS-8</t>
  </si>
  <si>
    <t>CC-8</t>
  </si>
  <si>
    <t>Note:
Answer "NO" if the site does not fall within the following land criteria
Answer "YES" if the site does fall within the following land criteria</t>
  </si>
  <si>
    <t>MAX SCORE</t>
  </si>
  <si>
    <t>CP-10</t>
  </si>
  <si>
    <t>Provide minimum no. of parking spaces as required by the Local Authority (without additional parking)</t>
  </si>
  <si>
    <t xml:space="preserve">STC rating (Sound Transmission Class rating) is a score given to a building's interior surface (wall, ceiling, window, etc.) based on its ability to reduce sound passing through it. STC rating ranges from 25 – 65. The higher the rating, the less the noise penetration. 
STC 35-40 Good; STC 40-50 Very Good; STC 50-60 Excellent 
In order to reduce and achieve the desired dBA, implement the use of:
• building partitions with Sound Transmission Class (STC) values of 50-60
• acoustic ceiling
• insulation 
</t>
  </si>
  <si>
    <t>MAX POINTS</t>
  </si>
  <si>
    <t>Design (min. 1.8m width) OKU/disable compliant jogging tracks/footpaths as part of the landscape design (away from vehicular road)</t>
  </si>
  <si>
    <t>Design(min. 3m width) two- way cycleways/bike lanes as part of the landscape design (away from vehicular road)</t>
  </si>
  <si>
    <t xml:space="preserve">Green Vehicle Priority Parking </t>
  </si>
  <si>
    <t>Refer to Local Authority Requirements and do not exceed the minimum parking requirements.</t>
  </si>
  <si>
    <t>SITE CHARACTERISTIC AND ASSESSMENT</t>
  </si>
  <si>
    <t xml:space="preserve">Existing Vegetation - Carry out tree mapping. 
Conserve ≥ 50% trees on site, and/or
If absolutely necessary relocate &lt; 20% of existing trees to another area within the site
</t>
  </si>
  <si>
    <t>Existing plants and vegetation provides Shading Potential, Channeling of Wind, Ambient Temperature
Identify the common vegetation types, threatened or endangered species, and invasive plant species. The goal of preserving trees in development projects is to protect adequate space for trees with the best health, structure, and appearance, while removing hazardous trees, lower quality trees, and others that are in the way of construction. A tree inventory provides information used to make decisions on which trees can be preserved and what measures are needed to protect them.</t>
  </si>
  <si>
    <t xml:space="preserve">To provide 10% min. Centralised, Open Green Landscape as well as the requirement for 3m Perimeter Planting at Ground Level.             
</t>
  </si>
  <si>
    <t>CP-11</t>
  </si>
  <si>
    <t>Place a minimum of 75% of parking spaces under cover</t>
  </si>
  <si>
    <t>Outdoor roofing material to be provided with a SRI ≥39 for the metal deck roof without solar panel covering (Slope &gt; 2:12).</t>
  </si>
  <si>
    <t>Roof Insulation - Thermal &amp; Reflective Insulation
(min. 50mm thick thermal insulation + reflective foil)</t>
  </si>
  <si>
    <t>Implement (assess and pass) QLASSIC Assessment. To obtain minimum score of 70%.
1 points for  ≥ 70% based on CIDB QLASSIC Assessment scoring scheme.
2 points for  ≥ 80% based on CIDB QLASSIC Assessment scoring scheme.</t>
  </si>
  <si>
    <t>Energy-Efficient Electrical Appliances &amp; Equipments (5 star) Energy Efficiency Rating &amp; Labelling Scheme by Suruhanjaya Tenaga
2 points for (5 star) Energy Efficiency Rating
1 points for (4 star) Energy Efficiency Rating</t>
  </si>
  <si>
    <t>CC-15</t>
  </si>
  <si>
    <t xml:space="preserve">Use of LED light fittings, containing no mercury for more than 80% of light fittings
</t>
  </si>
  <si>
    <t xml:space="preserve">To meet Internal Noise Reduction = 45-55dBA (With Insulation) 
• 55dBA (6am – 10pm) - acceptable daytime noise level
• 45dBA (10pm – 6 am) - acceptable nighttime noise level
• 40dBA - 45dBA (Office) 
• 45dBA - 55dBA (Corridors, Open Offices, Bathrooms, Toilet Rooms, Reception, Common Areas, Lobbies) 
• 30dBA - 35dBA (Living Rooms, Classrooms, Lecture Halls, Conference Rooms) 
• 25dBA - 30dBA (Bedrooms, Libraries, Religious Prayer Rooms, Theaters, Concert Halls, Recording Studios) </t>
  </si>
  <si>
    <t xml:space="preserve">OKU/Disable parking (2% or 1 per 50 carpark) to be provided nearest the entrance/lift lobby
Ramp (and railing if required) to be placed next to a group of OKU parking for ease of access.
</t>
  </si>
  <si>
    <t xml:space="preserve">Covered/Sheltered Bicycle Parking Provision with rack / locking bar (min 10 bike parking) within (30 meters) walking distance of any main entrance </t>
  </si>
  <si>
    <t>For commercial development, shower with changing facility to be provided for the first 100 regular building occupants and one additional shower for every 150 regular building occupants thereafter.</t>
  </si>
  <si>
    <t>CP-12</t>
  </si>
  <si>
    <t>To provide sufficient allowance between carpark space and adjacent walls/columns</t>
  </si>
  <si>
    <t xml:space="preserve">Green Walls- 
Use of vertical greenery system on east and west facade to reduce heat gain through building envelope. 
• 1 credit for ≥25% of the external wall areas
• 2 credits for ≥50% of the external wall areas
</t>
  </si>
  <si>
    <t>Viable tree - A significant tree that a qualified professional (or arborist) has determined to be in good health, with a low risk of failure due to structural defects, is windfirm if isolated or remains as part of a grove, and is a species that is suitable for its location.
Viable trees are to be selected by the professional arborists. Certified arborists are equipped to offer planting, pruning, transplanting, fertilizing, monitoring and treatment for insects and diseases and tree removal. The digging and replanting of trees (move trees with balls of soil adhering to portions of their root systems) from one location to a new location within the site is advisable to retain the health of the tree.</t>
  </si>
  <si>
    <t>Tree Transplanting (if required)
Existing viable trees on site to be saved during construction and to be relocated to the new landscape area
If even 1 no of viable tree is not saved for whatever reason (-2 points)
Leave blank if not applicable</t>
  </si>
  <si>
    <t xml:space="preserve">Natural Playscape-
Design children's playgrounds integrating with trees and natural softscape using green mounds, small water pond, shallow stream, etc </t>
  </si>
  <si>
    <t>Refer to Landscape Architect.</t>
  </si>
  <si>
    <t xml:space="preserve">Use of Titanium Dioxide solutions to remove odour in toilets:
• 1 credit for at least 25% of all toilets
• 2 credit for more than 50% of all toilets
</t>
  </si>
  <si>
    <r>
      <t xml:space="preserve">the site is already served and/or can be connected to the existing Basic Infrastructure
(1 point for each infrastructure; max 5 points)
</t>
    </r>
    <r>
      <rPr>
        <b/>
        <sz val="9"/>
        <rFont val="Century Gothic"/>
        <family val="2"/>
      </rPr>
      <t/>
    </r>
  </si>
  <si>
    <t>The site is connected to at least 10 existing public facilities within 1km radius 
(1 point for existing 2 groups of public facilities = max 5 points
e.g Healthcare + Education = 1 point
e.g if there is a surau and a temple near the site, only 1 point is scored for a Place of Worship
e.g if there are only 5 groups of facilities available, the point for the 5th group is not counted = therefore, 2 points are scored)</t>
  </si>
  <si>
    <t>Site Selection- Is the project situated on a Greenfield/Brownfield/Greyfield Site?
2 points for brownfield/greyfield site
Minus(5) points for greenfield site</t>
  </si>
  <si>
    <t>MIN SCORE</t>
  </si>
  <si>
    <t>Solar Photovoltaic (PV)- electricity
1 credit for 10% to 49% of roof area are used for solar panels
2 credits for 50% to 74% of roof area are used for solar panels
3 credits for 75% to 100% of roof area are used for solar panels</t>
  </si>
  <si>
    <t>Requirement of Outdoor Recycling Bins
The non-hazardous materials for recycling should be separated and clearly marked to include aluminium, paper, plastics, glass, corrugated cardboard, batteries, Waste Electrical and Electronic Equipment (WEEE), Clothing and Textile.</t>
  </si>
  <si>
    <t>Stormwater Drainage, Rainwater Harvesting Provision &amp; On Site Detention (OSD) Tank or On Site Detention Pond</t>
  </si>
  <si>
    <t xml:space="preserve">Green Vegetated Roof/Living Roof
• 1 credit for ≥25% of the roof areas
• 2 credits for ≥50% of the roof areas
</t>
  </si>
  <si>
    <t>Provide Other Open Green Landscape such as:-
Podium Landscape, Pocket Gardens, Sky Gardens, Courtyards, Green Terraces and Balconies</t>
  </si>
  <si>
    <t>OC-11</t>
  </si>
  <si>
    <t>• Glazing Specification based on Orientation</t>
  </si>
  <si>
    <t xml:space="preserve">Insulated roof </t>
  </si>
  <si>
    <t>Provision of system to recycle surface runoff from the vertical green wall, podium landscape and sky garden</t>
  </si>
  <si>
    <t>OC-12</t>
  </si>
  <si>
    <t xml:space="preserve">Herb/ Community Garden </t>
  </si>
  <si>
    <t>Provide at least 1 nos of 120L HDPE recycling bin for mixed paper &amp; corrugated cardboard;
 At least 1 nos of 120L HDPE recycling bin for plastics and metals;
 At least 1 nos of 120L HDPE recycling bin for glass;
 At least 1 nos of 120L HDPE recycling bin for batteries;
 At least 1 nos of 120L HDPE recycling bin for electronic waste
Usually placed next to the Refuse or Waste Disposal Room at Open Ventilated Areas
1 point is scored if all of the above requirements are met.</t>
  </si>
  <si>
    <t>YOUR
SCORE</t>
  </si>
  <si>
    <t>Water based, environmentally friendly emulsion which acts as a water repellent impregnation for building facades and protects building against water ingress.
Applied on mortar, masonry, brick, stone, cement etc. Allows the substrate to breathe (vapour permeable). Improves resistance to dirt pick up, and reduces fungal, algal and lichens growth.</t>
  </si>
  <si>
    <t>OC-13</t>
  </si>
  <si>
    <t>OC-14</t>
  </si>
  <si>
    <t>Use of Green Cements 
≥ 10% to 49% use of Green Cement = 1 point
≥ 50% use of Green Cement = 2 points</t>
  </si>
  <si>
    <t>https://ftmaintenance.com/maintenance-management/what-is-building-maintenance-management/</t>
  </si>
  <si>
    <t>Promotes use of decorative features/handicrafts sourced from small local artisans (to support local art, culture &amp; economic development)</t>
  </si>
  <si>
    <t>The most efficient systems have a Variable Speed Drive (VSD) that can provide significant energy savings, by allowing regenerative braking. Within a drive class the best performer's lifts/elevators can use up to 80% less electricity than the least efficient.
• Using Energy-Saving Regenerative Drives for Solar-powered elevators can save a large amount of energy, decrease operating costs and provides less wear and tear, 
• The TWIN elevator, which has two independently operating cabs in the same shaft, can reduce energy consumption by up to 27%, reduce the amount of electrical power needed by half, and increase usable floor space by as much as 30%.
• High-speed, ultra-high speed, and machine room-less elevators, provides higher energy efficiency.</t>
  </si>
  <si>
    <t>Use of energy efficient lifts/elevators and escalators</t>
  </si>
  <si>
    <t>56% of water can be saved using the 2.6 litre WC compared to a 6 litre WC. 
• Water saving dual-flush WC with low capacity flushing cistern 2.6 litre or 3.5 litre per flush. 
• WC (or WC with integrated washlet) with low capacity flushing cistern can also be used with Automatic Sensor flush valve.
• Waterless urinals can be proposed OR urinals with Sensor urinal flush valve with 4.0 litre per flush.</t>
  </si>
  <si>
    <r>
      <t xml:space="preserve">Building to be fully (100%) and naturally ventilated (if possible) without requiring mechanical systems to circulate air </t>
    </r>
    <r>
      <rPr>
        <b/>
        <sz val="9"/>
        <rFont val="Century Gothic"/>
        <family val="2"/>
      </rPr>
      <t>OR</t>
    </r>
  </si>
  <si>
    <r>
      <t xml:space="preserve">Building is fully mechanically ventilated </t>
    </r>
    <r>
      <rPr>
        <b/>
        <sz val="9"/>
        <rFont val="Century Gothic"/>
        <family val="2"/>
      </rPr>
      <t>OR</t>
    </r>
  </si>
  <si>
    <t xml:space="preserve">ALL habitable spaces to be provided with natural ventilation
</t>
  </si>
  <si>
    <t>Incorporating water into a building can cool a home through evaporation and air flow, depending on the climate. This methodology was recognized as early as the Romans, who often designed their homes around a central courtyard pool.</t>
  </si>
  <si>
    <t>Propose louvers to channel air intake</t>
  </si>
  <si>
    <t>Provide adequate openings in stairwells or other continuous vertical elements (e.g air wells)</t>
  </si>
  <si>
    <t>Allow Natural Ventilation for Lift Lobbies/Staircases/Toilets/Kitchen/Corridor/Atrium</t>
  </si>
  <si>
    <t>Propose solar chimneys or wind towers to effectively exhaust the hot indoor air out of the building</t>
  </si>
  <si>
    <t>A solar chimney is a type of passive solar heating and cooling system that can be used to regulate the temperature of a building as well as providing ventilation. Wind towers or wind catchers are small towers installed on top of buildings used for ventilation and cooling of buildings. The wind tower facilitates the intake of air from high elevations and distributes it through the building. Solar chimneys are based on the stack effect; the air inside the chimney must be warmer than the outside air for the extraction operation to take place.</t>
  </si>
  <si>
    <t>External west facing wall designed with better thermal transmittance  (U-Value)
(U-value of wall equal or less than 2W/m2K).</t>
  </si>
  <si>
    <t>When closed, the aluminium casement window frame provides a tight seal, increasing a home’s energy efficiency and security.</t>
  </si>
  <si>
    <t>WO-5</t>
  </si>
  <si>
    <t xml:space="preserve">Install High Performance Windows
Glazing Technology (Low E, Insulated Glazing Units-Double/Triple Glazed)
</t>
  </si>
  <si>
    <t>Install High Performance Multi Point Locking System</t>
  </si>
  <si>
    <t xml:space="preserve">Glazing Specification &amp; thickness Compliance to Safety- 
To consider the following load:-
• Wind Load (wind load is the amount of force that wind exerts on a building or structure), 
• Dead Load (permanent or static loads, e.g the weight of a building’s structural elements, such as beams, columns, walls, floors and roof as well as permanent non-structural elements such as partitions, built-in fixtures/furniture)
• Live Load (imposed loads which may include people, furniture, vehicles, etc), 
• Horizontal Load, etc.
</t>
  </si>
  <si>
    <t>WO-6</t>
  </si>
  <si>
    <t>Structural Glazing / Curtain Wall System</t>
  </si>
  <si>
    <t>https://www.tremcocpg-asiapacific.com/blog/understanding-wind-load-effect-structural-glazing</t>
  </si>
  <si>
    <t>WO-7</t>
  </si>
  <si>
    <t>Structural glazing is frequently used as the façade of skyscrapers, where glass is assembled and bonded to the structure using a high strength, high-performance, structural silicone sealant. The glass curtain wall façades are made of glass panels that cover the building envelope, and often have a monolithic, frameless appearance which helps to increase space and natural light.</t>
  </si>
  <si>
    <t>Silicone is the only sealant type used as a structural glazing adhesive as it is non-organic and possesses superior UV resistance. Structural silicone sealants have outstanding weathering resistance that protect against extreme temperatures and moisture to preserve its effectiveness. Structural silicone sealants may help to increase a building’s thermal efficiency while simultaneously reducing the potential for thermal breakage of the glass.</t>
  </si>
  <si>
    <t>Use of High strength, high-performance, structural silicone sealant for windows and Structural Glazing / Curtain Wall System</t>
  </si>
  <si>
    <t>Permanent installation of ANY of the following systems for a safe and easy external access for cleaning and maintenance of the buillding:-
Fall Prevention/Protection System, Safety Fall Arrest &amp; Restraint Anchors, Guardrail Systems, Davit Arm system, Horizontal Lifeline (HLL) system, Vertical Lifelines system, Monorail system, and Building Maintenance Unit (BMU)</t>
  </si>
  <si>
    <t xml:space="preserve">Permanent installation of exterior building façade maintenance and fall protection &amp; safety solutions 
</t>
  </si>
  <si>
    <t>OC-15</t>
  </si>
  <si>
    <t>Design for Maintainability (DFM)</t>
  </si>
  <si>
    <t>https://www1.bca.gov.sg/docs/default-source/dfm/design-for-maintainability-guide---non-residential-(version-2-0).pdf?sfvrsn=f1de84d3_0</t>
  </si>
  <si>
    <t xml:space="preserve">Comfort Survey
</t>
  </si>
  <si>
    <t xml:space="preserve">To ensure occupant's comfort is achieved for ALL of the following :
• acoustic • building cleanliness • indoor air quality • lighting • thermal comfort
</t>
  </si>
  <si>
    <t>Design to ensure access to ALL AREAS OF THE BUILDING (internal and external) for ease of routine cleaning, inspection and maintenance (especially for facade, curtain wall, atriums, railings, M&amp;E plant rooms, multiple volume spaces, roof and canopies).
It is the practice of integrating maintenance experience in the early design and planning process to achieve ease, safety, and economy of maintenance tasks throughout the life of a building. Designers should give due considerations for all areas requiring access for inspection and maintenance, thereby making necessary design provisions.</t>
  </si>
  <si>
    <t xml:space="preserve">For highrise buildings, windows openings are kept to a max. of 100mm for safety with installation of a built-in window restrictor. </t>
  </si>
  <si>
    <t>High-performance windows typically feature two or more panes of insulating glass (i.e DGU) with the addition of air, argon or krypton gas in the sealed space between the panes of glass which acts as insulation. Together with high performance aluminium frame, the window system provides good insulation, more light &amp; sound control, eliminate condensation and  increases energy efficiency.</t>
  </si>
  <si>
    <t>Wind Turbine Generators</t>
  </si>
  <si>
    <t>Solar power air conditioners utilize the power stored in the sun by using photovoltaic cells (PV panels) to convert sunlight into AC electricity.</t>
  </si>
  <si>
    <t>Biogas is produced after organic materials (plant and animal products) are broken down by bacteria in an oxygen-free environment- a process called anaerobic digestion</t>
  </si>
  <si>
    <t>Wind turbine generator converts mechanical energy to electrical energy</t>
  </si>
  <si>
    <t>Biomass is a clean, renewable energy source from wood, plants and other organic matter</t>
  </si>
  <si>
    <t>Open staircase design for fire escape stairs to reduce energy consumption for lighting and smoke ventilation.</t>
  </si>
  <si>
    <t>D-9</t>
  </si>
  <si>
    <t>Locate Outdoor Refuse or Waste Disposal Room at Open Ventilated Areas</t>
  </si>
  <si>
    <r>
      <rPr>
        <b/>
        <u/>
        <sz val="9"/>
        <rFont val="Century Gothic"/>
        <family val="2"/>
      </rPr>
      <t>Safety Standards:</t>
    </r>
    <r>
      <rPr>
        <sz val="9"/>
        <rFont val="Century Gothic"/>
        <family val="2"/>
      </rPr>
      <t xml:space="preserve">
• Ensure compliance with local safety standards and regulations, such as those set by the Malaysian Construction Industry Development Board (CIDB) and the Malaysian Standard MS 1525: Part 1.
• The glazing should be able to withstand wind loads, dead loads (self-weight and other permanent loads), live loads (occupant loads and temporary loads), and horizontal loads (such as seismic loads).
</t>
    </r>
    <r>
      <rPr>
        <b/>
        <u/>
        <sz val="9"/>
        <rFont val="Century Gothic"/>
        <family val="2"/>
      </rPr>
      <t>Glazing Type:</t>
    </r>
    <r>
      <rPr>
        <sz val="9"/>
        <rFont val="Century Gothic"/>
        <family val="2"/>
      </rPr>
      <t xml:space="preserve">
• Consider laminated glass or tempered glass for improved safety and strength.
• Laminated glass consists of two or more glass layers with an interlayer, providing enhanced impact resistance and reduced risk of shattering.
• Tempered glass is heat-treated with heat soak process to increase its strength and shatter resistance compared to regular annealed glass.
</t>
    </r>
    <r>
      <rPr>
        <b/>
        <u/>
        <sz val="9"/>
        <rFont val="Century Gothic"/>
        <family val="2"/>
      </rPr>
      <t>Interlayer:</t>
    </r>
    <r>
      <rPr>
        <sz val="9"/>
        <rFont val="Century Gothic"/>
        <family val="2"/>
      </rPr>
      <t xml:space="preserve">
• PVB (Poly Vinyl Butyral) is a tough plastic resin that is used in between two panes of glass to bond them together. PVB interlayer has a good safety, sound insulation, transparency and UV resistance. PVB has poor water resistance and it is easy to delaminated when exposed to rain and placed in a humid environment for a long time. This can be avoided by using a metal capping along the exposed edges. PVB is better suited for internal glazing systems.
• SGP (SentryGlas Plus) is a a high-performance, security interlayer used in laminated glass, with 5x increased tear strength than PVB. SGP interlayer may be exposed to rain and used outdoors since it is colourless, transparent, anti-ultraviolet and moisture resistant. SGP may be used for external glazing systems that use low iron glass or glazing with exposed edges like frameless glass balustrades and canopy.
</t>
    </r>
    <r>
      <rPr>
        <b/>
        <u/>
        <sz val="9"/>
        <rFont val="Century Gothic"/>
        <family val="2"/>
      </rPr>
      <t>Thickness:</t>
    </r>
    <r>
      <rPr>
        <sz val="9"/>
        <rFont val="Century Gothic"/>
        <family val="2"/>
      </rPr>
      <t xml:space="preserve">
• The appropriate glazing thickness will depend on factors such as the height of the building, the location of the glazing within the building, and the specific load requirements.
• Consult with structural engineers to determine the optimal thickness based on load calculations and safety considerations.
• Typically, glazing thicknesses for high-rise buildings in Kuala Lumpur range from 6 mm to 12 mm for single-pane glass, while laminated or tempered glass may have higher thicknesses.</t>
    </r>
    <r>
      <rPr>
        <b/>
        <u/>
        <sz val="9"/>
        <rFont val="Century Gothic"/>
        <family val="2"/>
      </rPr>
      <t xml:space="preserve">
Additional Considerations:</t>
    </r>
    <r>
      <rPr>
        <sz val="9"/>
        <rFont val="Century Gothic"/>
        <family val="2"/>
      </rPr>
      <t xml:space="preserve">
• Consider the use of structural silicone glazing (SSG) or other suitable glazing systems that provide strong bonding and support for the glazing units.
• Ensure proper edge support and anchoring systems to withstand horizontal loads and prevent glass displacement during extreme weather conditions.
• Large glass walls, windows &amp; doors to be treated with fritted patterns or opaque safety indicators.</t>
    </r>
  </si>
  <si>
    <t>Half the area of all leaves per unit area of ground. It is measured as the leaf area (m2 ) per ground area (m2) and is unitless.</t>
  </si>
  <si>
    <t>AC</t>
  </si>
  <si>
    <t>AIR CONDITIONING &amp; MECHANICAL VENTILATION</t>
  </si>
  <si>
    <t>AC-1</t>
  </si>
  <si>
    <t xml:space="preserve">FAN COIL UNIT (FCU) - SPLIT UNIT and MULTI SPLIT SYSTEM (VRF) </t>
  </si>
  <si>
    <t>AC-1-1</t>
  </si>
  <si>
    <t>Selection of SMART inverter Fan Coil Unit / Cassette Unit - Inverter Type</t>
  </si>
  <si>
    <t>Selection of Inverter type air conditioning unit for energy efficiency compared to conventional air conditioning unit. To review selection of air conditioning unit and catalogue. Smart air conditioning is connected via WIFI or cloud for remote monitoring and control</t>
  </si>
  <si>
    <t>AC-1-2</t>
  </si>
  <si>
    <t>Selection of 5 Star Energy rating for all air conditioning units</t>
  </si>
  <si>
    <t>Selection of Energy Commission 5 Star rated air conditioning unit for all the air conditioning units in the premise / unit / building. To review the selection of the air conditioning unit and catalogue.</t>
  </si>
  <si>
    <t>AC-1-3</t>
  </si>
  <si>
    <t>Efficient installation method - Copper Pipe Routing</t>
  </si>
  <si>
    <t>Efficient copper pipe routing design which does not exceed manufacturer's recommended length for installation. This is to ensure that the refrigerant can be cycled through efficiently, thus ensuring energy efficient performance and pro-long the unit's life operating life span. To review contractor's shop drawing for pipe routing length.</t>
  </si>
  <si>
    <t>AC-1-4</t>
  </si>
  <si>
    <t xml:space="preserve">Proper fan coil outdoor unit installation with adequate ventilation </t>
  </si>
  <si>
    <t>Proper installation of outdoor unit as per manufacturer's specification to prevent hot air short circuit which will decrease the efficiency and lifespan of the fan coil unit</t>
  </si>
  <si>
    <t>AC-1-5</t>
  </si>
  <si>
    <t>Energy efficient air cond drainage pumps selection</t>
  </si>
  <si>
    <t>In the event that aircond drainage pump is needed, high efficiency pumps is selected for energy efficiency purposes to reduce pump power.</t>
  </si>
  <si>
    <t>AC-1-6</t>
  </si>
  <si>
    <t>High Efficiency Variable Refrigerant Volume (VRV) selection with a coefficient of performance (COP) of at least 6.0</t>
  </si>
  <si>
    <t>Minimum COP performance of 6.0 for VRV or VRF system selection to ensure energy efficiency performance.</t>
  </si>
  <si>
    <t>AC-1-7</t>
  </si>
  <si>
    <t>Centralized console control unit for VRF system per floor located at strategic location</t>
  </si>
  <si>
    <t>Centralized console control situated at strategic location for the ease of convenience of control and switching off when leaving the premise</t>
  </si>
  <si>
    <t>AC-2</t>
  </si>
  <si>
    <t xml:space="preserve">CHILLER SYSTEM </t>
  </si>
  <si>
    <t>AC-2-1</t>
  </si>
  <si>
    <t>High effciency chiller selection for chillers, with a minimum Coefficient of Performance (COP) of not lesser than 6.5</t>
  </si>
  <si>
    <t xml:space="preserve">100% of the chillers selected shall have efficiency of COP 6.5 and above for maximum efficiency. </t>
  </si>
  <si>
    <t>AC-2-2</t>
  </si>
  <si>
    <t xml:space="preserve">Cooling towers shall be equipped with variable speed drive fans (VSD) </t>
  </si>
  <si>
    <t>100% of the cooling towers are equipped with VSD motor for fan to ensure that the fan power and frequency able to regulate according to the demand. This is to ensure that the fans are not constantly running at full speed when the demand is low, for energy savings measure. All cooling tower to be connected to the building's BMS for monitoring purposes.</t>
  </si>
  <si>
    <t>AC-2-3</t>
  </si>
  <si>
    <t>Chiller's chilled water pump shall be Variable Speed Drive (VSD) type</t>
  </si>
  <si>
    <t>100% of the chilled water pumps selection to be VSD type. VSD or VFD type pumps will enable the pump to adjust the flow or pressure to the actual demand, hence reducing power wastage, instead of running 100% full speed everytime in operation. The VSD pumps need to be connected to the BMS system for monitoring purposes.</t>
  </si>
  <si>
    <t>AC-2-4</t>
  </si>
  <si>
    <t>Chiller Room Location - Well Protected and away from direct sun</t>
  </si>
  <si>
    <t xml:space="preserve">During the planning of a new premise, it is best to place chiller plant room away from direct sun and protected from external weather. </t>
  </si>
  <si>
    <t>AC-2-5</t>
  </si>
  <si>
    <t xml:space="preserve">Chiller Plant management System (CMS) linked to building BMS for control and monitoring. </t>
  </si>
  <si>
    <t xml:space="preserve">Chiller Management System to be linked to the building's BMS system for monitoring </t>
  </si>
  <si>
    <t>AC-2-6</t>
  </si>
  <si>
    <r>
      <t xml:space="preserve">Chiller's chilled water sustem design with high delta T - of at least 14 </t>
    </r>
    <r>
      <rPr>
        <sz val="9"/>
        <rFont val="Calibri"/>
        <family val="2"/>
      </rPr>
      <t xml:space="preserve">°F </t>
    </r>
  </si>
  <si>
    <t>High delta T chilled water system is more efficient as the pumps consume less power during operation. Initial cost of pumps and pipes are also significantly lower due to the reduced water flow rate.</t>
  </si>
  <si>
    <t>AC-2-7</t>
  </si>
  <si>
    <t xml:space="preserve">Provision of Thermal Energy Storage Tank (TES) </t>
  </si>
  <si>
    <t xml:space="preserve">Thermal energy storage tank is used to store chilled water which is charged during low tariff hours as part of cost saving and energy efficiency measure </t>
  </si>
  <si>
    <t>AC-2-8</t>
  </si>
  <si>
    <t xml:space="preserve">Chiller is properly insulated with thick rubber insulation </t>
  </si>
  <si>
    <t>Insulation will prevent external heat from disturbing the operating environment of the chiller and also reduces condensation which will corrode the chiller</t>
  </si>
  <si>
    <t>AC-3</t>
  </si>
  <si>
    <t xml:space="preserve">AIR HANDLING UNIT (AHU) </t>
  </si>
  <si>
    <t>AC-3-1</t>
  </si>
  <si>
    <t>Air Handling Unit (AHU) to be equipped with Variable Speed Drive (VSD) or Variable Frequency Drive (VFD) fan motor</t>
  </si>
  <si>
    <t>All AHU fans to be equipped with VSD or VFD fan motor to enable the motors to ramp down when return air sensor senses that the desired temperature has been achieved. AHUs will need to be linked to the building's BMS for monitoring purposes and control.</t>
  </si>
  <si>
    <t>AC-3-2</t>
  </si>
  <si>
    <t xml:space="preserve">AHUs to be equipped with UVGI (Ultra Violet Germicidle Irradiation) system to kill airborne virus and bacteria in the air circulation. </t>
  </si>
  <si>
    <t>All AHUS to be equipped with medical grade UVGI system for better indoor air environment</t>
  </si>
  <si>
    <t>AC-3-3</t>
  </si>
  <si>
    <t>AHUs to be equipped with Co2 sensors at main return duct</t>
  </si>
  <si>
    <t>All AHUSs to be equipped with CO2 sensors at the main return duct and the system has to be linked with the building's BMS system and working in conjunction with the fresh air damper for effectiveness. Co2 level setpoint to maintain below 800 ppm.</t>
  </si>
  <si>
    <t>AC-3-4</t>
  </si>
  <si>
    <t xml:space="preserve">Variable Air Volume (VAV) boxes selection instead of constant air volume dampers </t>
  </si>
  <si>
    <t>Variable air volume selection over conventional constant air volume dampers so that the dampers are able to variate according to heating and cooling needs of different building zones. Flow control will enable effective cool air distribution and power savings in AHU's fan motor.</t>
  </si>
  <si>
    <t>AC-3-5</t>
  </si>
  <si>
    <t>Fresh air intake system designed to ASHRAE 62.1 Standard</t>
  </si>
  <si>
    <t xml:space="preserve">M&amp;E consultant to design to ASHRAE 62.1 Standard for fresh air intake </t>
  </si>
  <si>
    <t>AC-3-6</t>
  </si>
  <si>
    <t>Air Conditioning system to design to ASHRAE 55 Standard</t>
  </si>
  <si>
    <t>Air conditioning system to adhere to ASHRAE 55 standard which is the acceptable thermal environments and is intended for use in design, operation and commissioning of buildings and other occupied spaces.</t>
  </si>
  <si>
    <t>AC-3-7</t>
  </si>
  <si>
    <t>Indoor air distribution ducting to be air tight</t>
  </si>
  <si>
    <t xml:space="preserve">M&amp;E consultant to ensure that the workmanship, material proposal and methods adhere to ASHRAE standards to minimize air leakage which will decrease the efficiency of the air conditioning system </t>
  </si>
  <si>
    <t>AC-3-8</t>
  </si>
  <si>
    <t>HEPA filters for all AHUs</t>
  </si>
  <si>
    <t>All AHUS to be equipped with HEPA filter which is able to filter out harmful PM 2.5 particles and some airborne bacterias/ viruses for better indoor air quality.</t>
  </si>
  <si>
    <t>AC-3-9</t>
  </si>
  <si>
    <t>Provision of heat recovery system</t>
  </si>
  <si>
    <t>Heat recovery wheel system is installed as part of the energy efficiency system and purifies the air</t>
  </si>
  <si>
    <t>AC-4</t>
  </si>
  <si>
    <t>GENERAL ITEMS FOR AC SYSTEM</t>
  </si>
  <si>
    <t>AC-4-1</t>
  </si>
  <si>
    <t xml:space="preserve">Provide individual comfort controls for &gt; 50% of the building occupants </t>
  </si>
  <si>
    <t>Building occupants will have access to adjust to suit to the group's or individuals thermal comfort needs</t>
  </si>
  <si>
    <t>AC-4-2</t>
  </si>
  <si>
    <t xml:space="preserve">Air conditioning system to be set at 24 degress celsius for optimum energy performance </t>
  </si>
  <si>
    <t xml:space="preserve">24 degrees celsius is the optimum set point temperature for the building's air conditioning system to run efficiently </t>
  </si>
  <si>
    <t>AC-4-3</t>
  </si>
  <si>
    <t>Air conditioning piping and cabling opening are sealed for air tightness</t>
  </si>
  <si>
    <t>Contractor to ensure that all openings in the air conditioning rooms such as cable risers / pipings are properly sealed to prevent air leakages</t>
  </si>
  <si>
    <t>AC-4-4</t>
  </si>
  <si>
    <t xml:space="preserve">Proper air conditoning sizing based on cooling load profile </t>
  </si>
  <si>
    <t xml:space="preserve">Air conditioning sizing based on building's cooling load profile to prevent under or over sizing </t>
  </si>
  <si>
    <t>AC-5</t>
  </si>
  <si>
    <t>MECHANICAL VENTILATION</t>
  </si>
  <si>
    <t>AC-5-1</t>
  </si>
  <si>
    <t xml:space="preserve">Basement parking to be equipped with jet fans and coupled with CO2 sensor for efficiency. </t>
  </si>
  <si>
    <t>Jet fan will automatically run and cut off according to the Co2 concentration level in the basement. This will ensure that the jet fan will operating only when needed to save energy. Co2 setpoint to be set at 800ppm and linked to building's BMS for control and monitoring</t>
  </si>
  <si>
    <t>AC-5-2</t>
  </si>
  <si>
    <t>All jet fans to be equipped with IE3 and above rated motor</t>
  </si>
  <si>
    <t>IE3 rated motor selection for energy efficiency.</t>
  </si>
  <si>
    <t>AC-5-3</t>
  </si>
  <si>
    <t xml:space="preserve">All exhaust fans are to be at least IE3 rated and above </t>
  </si>
  <si>
    <t>Selection of energy efficient exhaust fans for ventilation purposes</t>
  </si>
  <si>
    <t>TOTAL FOR AIR CONDITIONING AND MECHANICAL VENTILATION SYSTEM</t>
  </si>
  <si>
    <t>BMS</t>
  </si>
  <si>
    <t>BUILDING MANAGEMENT SYSTEM</t>
  </si>
  <si>
    <t>BMS-1-1</t>
  </si>
  <si>
    <t>Building Management System (BMS) of the building is equipped with Energy Management System (EMS) and Maximum Demand Limiting Software</t>
  </si>
  <si>
    <t xml:space="preserve">Energy Management System tool enables the tool to monitor, control and optimize the performance of the building's mechanical equipments
</t>
  </si>
  <si>
    <t>BMS-1-2</t>
  </si>
  <si>
    <t>Building management system must be able to display live feed, chart out the power consumption of each and every one of the major power consuming equipments from their respective control panel / sub-boards</t>
  </si>
  <si>
    <t xml:space="preserve">For tracking and monitoring of the power usage, it is important for the BMS system to chart out the historical graphs of hourly, daily, weekly, monthly and annual consumption of each major power consuming equipments. </t>
  </si>
  <si>
    <t>BMS-1-3</t>
  </si>
  <si>
    <t>All major power consuming equipments and distribution boards which consume more than 100kVA must have a digital power meter (DPM) installed and linked to the BMS system for energy tracking.</t>
  </si>
  <si>
    <t>All power meters to be digital type and linked to the BMS to provide accurate reading for the building's energy consumption and tracking</t>
  </si>
  <si>
    <t>BMS-1-4</t>
  </si>
  <si>
    <t>Storage capacity for BMS system must be sufficient to store for at least 6 months of data with auto backup to cloud system in case storage is full</t>
  </si>
  <si>
    <t>Provision of sufficient hard disk storage or auto backup storage to prevent data loss in case memory is full</t>
  </si>
  <si>
    <t>BMS-1-5</t>
  </si>
  <si>
    <t>Building info live feed at public or entrance area to create awareness on Building's energy consumption</t>
  </si>
  <si>
    <t>TOTAL FOR BUILDING MANAGEMENT SYSTEM</t>
  </si>
  <si>
    <t>LTG</t>
  </si>
  <si>
    <t>LIGHTING SYSTEM</t>
  </si>
  <si>
    <t>LTG-1-1</t>
  </si>
  <si>
    <t>All lighting system design to comply to the recommended lux level as per MS1525 standard</t>
  </si>
  <si>
    <t>MS1525 standard on lighting design guideline for reference to ensure that the lux level is not over provided and under provided</t>
  </si>
  <si>
    <t>LTG-1-2</t>
  </si>
  <si>
    <t xml:space="preserve">Efficient lighting design circuiting for internal and external building's perimeter lighting </t>
  </si>
  <si>
    <t>Efficient and logical lighting design circuiting to enable building user to switch from partial lighting mode and full operation mode, depending on the building's operation needs</t>
  </si>
  <si>
    <t>LTG-1-3</t>
  </si>
  <si>
    <t xml:space="preserve">Provision of lux sensor or photo sensor for perimeter lighting </t>
  </si>
  <si>
    <t>Photo sensor or lux sensor installed at strategic perimeter lighting location, intergrated with the perimeter lighting circuitry which near or next to window, daylit area</t>
  </si>
  <si>
    <t>LTG-1-4</t>
  </si>
  <si>
    <t>Provision of motion sensor for at least 25% of  NLA</t>
  </si>
  <si>
    <t xml:space="preserve">Motion sensor detector that is intergrated with the lighting circuitry to provide effective lighting usage based on occupancy. </t>
  </si>
  <si>
    <t>LTG-1-5</t>
  </si>
  <si>
    <t>Toilet exhaust fan switching to be interlocked with the lighting switch</t>
  </si>
  <si>
    <t>For individual toilets which has mechanical ventilation fan, the circuit is to be interlocked with the lighting circuiting</t>
  </si>
  <si>
    <t>LTG-1-6</t>
  </si>
  <si>
    <t>Smart lighting control</t>
  </si>
  <si>
    <t>Car park or common area lighting are linked to the BMS for the ease of centralised control and monitoring, enabling the facilities management team to control and switch off when not in use.</t>
  </si>
  <si>
    <t>LTG-1-7</t>
  </si>
  <si>
    <t>Selection of high efficiency LED lighting</t>
  </si>
  <si>
    <t>Selection of high efficiency LED light fitting. Efficiency rating has to be at least 85% rated and above for each fitting</t>
  </si>
  <si>
    <t>LTG-1-8</t>
  </si>
  <si>
    <t xml:space="preserve">Landscape lighting system or compound lighting to be powered by solar </t>
  </si>
  <si>
    <t>Provision of solar powered lighting that will charge during the day and discharge during the night for external lighting</t>
  </si>
  <si>
    <t>LTG-1-9</t>
  </si>
  <si>
    <t>Energy efficient LED façade lighting</t>
  </si>
  <si>
    <t xml:space="preserve">Façade or feature light to be energy efficient LED type with timer or BMS controlled </t>
  </si>
  <si>
    <t>TOTAL FOR LIGHTING SYSTEM</t>
  </si>
  <si>
    <t>WE-1-1</t>
  </si>
  <si>
    <t>Provision of water filtration system for the building installed after the local authority's water meter</t>
  </si>
  <si>
    <t>Good water filtration system is needed to filter out sediments and mircro-organism before being distributed to water tanks or for washing</t>
  </si>
  <si>
    <t>WE-1-2</t>
  </si>
  <si>
    <t>Grey water recycling system where 10% of the waste water is treated for re-usage</t>
  </si>
  <si>
    <t>Provision of grey water recycling system where the treated waste water is being able to reuse for the development</t>
  </si>
  <si>
    <t>WE-1-3</t>
  </si>
  <si>
    <t>Provision of Digital Water Meter</t>
  </si>
  <si>
    <t>All water meters shall be digital type and linked to the building's BMS system for monitoring purposes</t>
  </si>
  <si>
    <t>WE-1-4</t>
  </si>
  <si>
    <t>Selection of domestic water pumps or suction pumps which is at least IE3 rated</t>
  </si>
  <si>
    <t>High efficiency pumps of at leat IE3 rated for energy savings method.</t>
  </si>
  <si>
    <t>WE-1-5</t>
  </si>
  <si>
    <t>Provision of condensate water recovery tank from air conditioning system</t>
  </si>
  <si>
    <t>Condensate water collected from air conditioning system shall be channeled and used for general washing, cooling tower water top-up or irrigation</t>
  </si>
  <si>
    <t>TOTAL FOR WATER EFFICIENCY</t>
  </si>
  <si>
    <t>OTR</t>
  </si>
  <si>
    <t>OTHERS</t>
  </si>
  <si>
    <t>OTR-1-1</t>
  </si>
  <si>
    <t xml:space="preserve">Provision of low loss transformer installation </t>
  </si>
  <si>
    <t>Selection of low loss transformer as per MS1525 standard to prevent energy loss</t>
  </si>
  <si>
    <t>OTR-1-2</t>
  </si>
  <si>
    <t xml:space="preserve">To ensure all electrical circuit voltage drop does not exceed 3% for efficiency purposes </t>
  </si>
  <si>
    <t>Proper design and cable sizing to ensure energy distribution is efficient and reduces unnecessary energy loss in transition</t>
  </si>
  <si>
    <t>OTR-1-3</t>
  </si>
  <si>
    <t>High efficiency hot water system or boiler system</t>
  </si>
  <si>
    <t>Hot Water system with a coefficient performance of at least 4.5 for centralized hot water or boiler system</t>
  </si>
  <si>
    <t>OTR-1-4</t>
  </si>
  <si>
    <t>DC Pump instant water heater system and 5 Star Energy Rated</t>
  </si>
  <si>
    <t>All instant water heater to be DC pump and energy efficient type</t>
  </si>
  <si>
    <t>OTR-1-5</t>
  </si>
  <si>
    <t>DC motor fan</t>
  </si>
  <si>
    <t>All ceiling fans to be DC motor type for energy efficiency purposes</t>
  </si>
  <si>
    <t>OTR-1-6</t>
  </si>
  <si>
    <t>Swimming pool pumps to be IE3 rated</t>
  </si>
  <si>
    <t>IE3 rated pump for swimming pool for energy savings</t>
  </si>
  <si>
    <t>OTR-1-7</t>
  </si>
  <si>
    <t>Provision of battery storage pack (Nickel Cadmium) to store excess energy generated from Solar Panels</t>
  </si>
  <si>
    <t>Excess energy generated from Solar shall be stored in battery packs and used during the night</t>
  </si>
  <si>
    <t>OTR-1-8</t>
  </si>
  <si>
    <t>Computational of the building's Operational carbon for tracking</t>
  </si>
  <si>
    <t>Compute and benchmark the building's operational carbon in terms of energy and water usage for tracking</t>
  </si>
  <si>
    <t>Mechanical Stack Parking System
To allow at least 10% of parking requirement using the Mechanical Stack Parking System.</t>
  </si>
  <si>
    <t>Mechanical Stack Parking saves space by installation of mechanical platforms at carpark bays, stacking 2 - 3 no.s of cars vertically, utilising the exisiting car park space. With a touch of a button, the moving platforms may be raised, lowered or even moved horizontally with mechanical means to allow for the stacking/removal of cars, thus, providing for a very efficient parking solution for parking in confined spaces.</t>
  </si>
  <si>
    <t>Implement Automated Car Parking System</t>
  </si>
  <si>
    <t xml:space="preserve">Automated Parking Systems are computerised, multi-level, vertical stacking, carpark structures, implemented to optimise space utilisation, providing up to 50% more parking capacity than traditional parking systems. The efficient automated parking management system saves time as it requires little to no action from the driver to park and retrieve their cars. 
When a driver arrives at the parking facility, they pull the car onto the entrance platform, exit the vehicle, and retrieve a ticket. The automated parking system takes over. Vertical lifts and horizontal conveyor units transport the vehicle to an available space within the facility. When the driver returns and scans their ticket, the car is automatically retrieved and brought back to them onto an exit platform.
Automated Parking System enhances the safety and security of the drivers, pedestrians as well as the car from the threat of theft and vandalism. This carparking system is energy efficient, reduces CO2 emissions and it also reduces construction costs as there is no requirement for driveways and ramps. Seeing as the carpark structure it is not meant to accomodate people in general, design and accommodation of the passenger carpark lifts and lift lobbies are not required and the requirement of escape staircases may be greatly reduced from the design. </t>
  </si>
  <si>
    <t xml:space="preserve">Green Building Index (GBI);
Green Real Estate (GreenRE);
MyCrest
</t>
  </si>
  <si>
    <t>SC-10</t>
  </si>
  <si>
    <t>Adaptive Reuse, Refurbishment and/or Renovation of Existing Building</t>
  </si>
  <si>
    <t>Adaptive reuse refers to the process of reusing an existing building/structure for a purpose other than which it was originally designed/built whilst protecting and retaining the building's heritage/historical values, original architecture and structural design. Adaptive reuse allows for energy conservation by upcycling existing structures and their materials, which in turn, helps to reduce the amount of natural resources required to rebuild the structure entirely from scratch.</t>
  </si>
  <si>
    <t>Green Building Standards, Certifications and Rating Systems</t>
  </si>
  <si>
    <t>Leadership in Energy and Environmental Design (LEED)- USA;
Green Mark- Singapore;
Building Research Establishment's Environmental Assessment Method (BREEAM)- UK; 
Others</t>
  </si>
  <si>
    <t>Wind direction, frequency and speed will influence the building design including weather tightness detailing, entry locations, size and placement of windows/openings, thickness and glazing specifications, selection of roof and wall cladding, bracing requirements, and provision of shelter in outdoor spaces.</t>
  </si>
  <si>
    <t xml:space="preserve">Preserve the existing ecosystem, indigeneous plants &amp; animals, open green space, farmland, water bodies, wildlife, natural and critical environmental areas, etc. In ecology, a disturbance is a temporary change in environmental conditions that causes a pronounced change in an ecosystem.
</t>
  </si>
  <si>
    <t>In Malaysia, the main longitudinal orientation of a building should be on an axis 5 degrees northeast.
The optimum orientation for least energy consumption is the North-South.</t>
  </si>
  <si>
    <t>Design spatial layout to prioritise the best views, daylight penetration and natural ventilation for habitable/regularly occupied areas whilst providing shading and landscaping to mitigate the heat gain from the east-west facing façade .</t>
  </si>
  <si>
    <t>View glazing in the contributing area must provide a clear image of the exterior, not obstructed by frits, fibers, patterned glazing, or added tints that distort colour balance.</t>
  </si>
  <si>
    <t>Provide atrium to create "internal views" as an alternative (for deep floor plans).</t>
  </si>
  <si>
    <t>A location-efficient site is well-connected to the larger region and close to amenities &amp; infrastructure. This reduces the driving distance thus, making it easier to walk, bike, or utilise public transit. Efficient Siting- near existing infrastructure &amp; amenities (Accessibility, Water Supply, Reducing Carbon Emission).</t>
  </si>
  <si>
    <t>Daylighting strategies that collect, transmit and distribute light into buildings with deep plans and systems that reduce the need for artificial lighting without increasing solar heat gain. Strategies recommended include, but not limited to, penetration through windows with self-shading, clerestory and light shelves.</t>
  </si>
  <si>
    <t>With a minimum density of 20,300 m² per hectare net (87,000 ft² per acre net).</t>
  </si>
  <si>
    <t>To Ensure ≥ 75% of the NLA and/or all of Habitable/regularly occupied/working spaces to achieve Daylight Factor (DF) between 1.0 and 3.5 as recommended for Malaysia.</t>
  </si>
  <si>
    <t>Light-coloured and reflective surfaces can be used on walls and ceilings to reflect natural light into interior spaces, reducing the need for artificial lighting.
Light reflectance value (LRV) refers to the amount of light that is reflected off or absorbed by the surface of a wall or ceiling. Different colours and shades have different expected LRVs, meaning that some will better circulate the light that enters a room, which affects the atmosphere and mood of the room considerably. Choosing a colour with a high LRV in a room or corridor will mean it has higher visibility and may not require as many lights.</t>
  </si>
  <si>
    <t>Glare issues typically arise during periods of low angle sun (early morning and late afternoons) and during periods with bright sky. To reduce sun glare or intense light source (natural/artificial), while still allowing natural light to enter the interor space, is to introduce window tint/anti-glare window film/shutters/shades/ blinds, etc.</t>
  </si>
  <si>
    <t>Promote the quantity and even distribution of daylight throughout a building by collecting natural light and reflecting it into deeper areas of the building.
A skylight can admit more than 3 times as much light as a vertical window of the same size.
Tubular skylights (sometimes called tubular daylighting devices or TDDs), capture direct-beam sunlight, transmit it down a highly reflective light well and diffuse it at ceiling level around the room. Tubular skylights work best in climates with a high incidence of clear, sunny days.</t>
  </si>
  <si>
    <t>Clerestory is a high section of wall that contains windows above eye level. The purpose is to admit light, fresh air, or both. Clerestory windows can be used to admit diffuse daylight that evenly illuminates a space.</t>
  </si>
  <si>
    <t>High ceiling design encourages better light penetration into building. Min ht. requirement to comply to the UBBL.</t>
  </si>
  <si>
    <t>Min requirement to comply to the UBBL.
1 point per item. (e.g, 1 credit applies only if ALL toilets provided are supplied with naturally lighting as per UBBL requirement).</t>
  </si>
  <si>
    <t xml:space="preserve">Min requirement to comply to the UBBL.
</t>
  </si>
  <si>
    <t>Min requirement to comply to the UBBL.
Habitable space means a space within a building or structure intended to be used for living, working, sleeping, cooking, or eating. 
Other rooms such as bathrooms, laundry rooms, toilets, closets, staircase, corridors, storage or utility spaces, accessory buildings, car garage and similar areas are not considered as habitable spaces.</t>
  </si>
  <si>
    <t>Min requirement to comply to the UBBL.</t>
  </si>
  <si>
    <t>In Malaysia, the prevailing wind comes from two predominant directions; that is the north to north-east during the Northeast monsoon season and south to south-east during the South-west monsoon season. Hence, buildings designed with window openings facing the north and south directions have the advantages of the prevailing wind conditions which would enhance indoor thermal comfort.</t>
  </si>
  <si>
    <t>Fixed or adjustable louvers  assist to reduce heat and glare yet allow natural ventilation.</t>
  </si>
  <si>
    <t>Assessment of a building's energy performance through Parametric modelling. The environmental design of buildings addresses the issue of energy efficiency whilst maintaining adequate thermal and optical comfort over an aesthetic and functional architectural form.
Designing the floor plan and building form to respond to local climate and site.</t>
  </si>
  <si>
    <t>• Design the storage/utility/core/M&amp;E/AHU spaces to be placed into the inner floor space where daylighting is not required.
• Placement of lift cores, toilets and/or staircase along the west façade to act as a thermal barrier, thus reducing the heat gain into the building.
• Another approach is to place these non-habitable spaces in the middle of the floor plan (where sunlight could not reach the said area), whilst taking advantage of all 4 facades for daylighting and natural ventilation. 
• BOH Location/TNB to be placed at the rear of the building.</t>
  </si>
  <si>
    <t>Through landscaping, trees &amp; neighbouring buildings, which will benefit the indoor areas adjacent to it. Large trees can provide general shading around the external areas  creating cooler air temperatures entering the building.
Position landscaping and outbuildings to funnel breezes over, under and through the building.</t>
  </si>
  <si>
    <t>Outside walls are where thermal transmission most commonly occurs in the majority of buildings.
External wall insulation can significantly moderate this – improving the building’s energy efficiency, as well as cutting CO2 emissions and reducing fuel or cooling costs.
These range from cavity walls to rendered systems and façade cladding (E.G Composite Insulated Wall Panel, Stone wool facade panels).</t>
  </si>
  <si>
    <t>Refer to R-7
For tropical climates a building foil shall be positioned against the outer (warmer) side of the insulation material so as to provide an anti-condensation vapour barrier. For cold and temperate climates a vapour barrier is recommended to be installed underneath the insulation. E.G Composite Insulated Roof Panel.</t>
  </si>
  <si>
    <t>Premium and high-end multipoint locking system is designed and developed specifically for high performance windows and glass doors. It increases security, strength and provides the ultimate in negative wind load performance.</t>
  </si>
  <si>
    <t>To consider the Size, Shape, Position and Orientation of Windows.
Provide detailed area (m2) tabulation of fenestration and wall for every façade and orientation.</t>
  </si>
  <si>
    <t>To allow:- 
 • long distance views and provision of visual connection to the outdoor.
 • ≥ 75% of the NLA (nett lettable area) has a direct line of sight through vision glazing at a height of 1.2m from floor level.</t>
  </si>
  <si>
    <t>Different glazing specifications and thickness will be required for different building/facade orientation. (e.g, more glass thickness and higher specifications may be required along the east-west orientation when compared to the north-south orientation).</t>
  </si>
  <si>
    <t>Shades Operation, Brightness Control &amp; Glare Prevention.
Regularly Occupied Space shall be provided operable blinds.
Requirements:
• Provide operable window blinds as glare-control devices for all regularly occupied spaces
• &gt;75% of regularly occupied space achieve illuminance levels will be between 300 lux and 3,000 lux for 9 a.m. and 3 p.m., both on a clear-sky day (Demonstrate through computer modeling).</t>
  </si>
  <si>
    <t>Architectural elevation drawings showing the composition of the different façade or wall systems AND
Provide detailed area (m2) tabulation of fenestration and wall for every façade.</t>
  </si>
  <si>
    <r>
      <t xml:space="preserve">Install high-albedo and vegetated roof surfaces that, in combination, meet the following criteria:
</t>
    </r>
    <r>
      <rPr>
        <b/>
        <sz val="9"/>
        <rFont val="Century Gothic"/>
        <family val="2"/>
      </rPr>
      <t>(Area Roof Meeting Minimum SRI/0.75) + (Area of Vegetated Roof/0.5) ≥ Total Roof Area</t>
    </r>
    <r>
      <rPr>
        <sz val="9"/>
        <rFont val="Century Gothic"/>
        <family val="2"/>
      </rPr>
      <t xml:space="preserve">
Use roofing materials with a solar reflectance index (SRI) equal to or greater than the values stated for a minimum of 75% of the roof surface.
</t>
    </r>
    <r>
      <rPr>
        <b/>
        <sz val="9"/>
        <rFont val="Century Gothic"/>
        <family val="2"/>
      </rPr>
      <t>(Area Roof Meeting Minimum SRI/Total Roof Area) x (SRI of Installed Roof/Required SRI) ≥75%</t>
    </r>
    <r>
      <rPr>
        <sz val="9"/>
        <rFont val="Century Gothic"/>
        <family val="2"/>
      </rPr>
      <t xml:space="preserve">
• The ability of the surface of a material to reflect visible and non-visible solar radiation (infrared and ultraviolet) is known as solar reflectance (SR), or albedo. 
•  Light-colored surfaces (high albedo) reflect more sunlight than dark-colored surfaces (low albedo).
• A standard black colour has a solar reflectance of 0.05, emittance of 0.90, whereas a standard white has a reflectance of 0.80, emittance of 0.90.
• The ability of a surface to emit thermal radiation in the infrared (heat) range is known as thermal emittance (TE). Thermal emittance ranges from 0 to 1, depending on the type of material. The higher the emittance, the lower the surface temperature will be. The higher the TE value, the more suitable the material for use on a cool roof.  The higher the emittance, the lower the surface temperature will be. </t>
    </r>
  </si>
  <si>
    <t>A double roof system also has benefits in reducing the heat that enters your home. Double roofs comprise two layers of roof. An air space typically separates the two layers. Hence, the upper roof layer protects the lower roof from direct sun exposure. This system significantly reduces the heat gain on a roof. 
E.G combination of RC flat roof finished with a metal deck above (with high SRI) which acts as an insulator from direct heat gain.</t>
  </si>
  <si>
    <t>Propose Locally Available Materials &amp; Resources (sourcing of regional materials) manufactured within 500km radius of the project site for  ≥50% of the proposed building materials permanently installed.</t>
  </si>
  <si>
    <t>Apply to all proposed timber material.</t>
  </si>
  <si>
    <t xml:space="preserve">ALL (local and imported) construction materials and products to be used are to be certified  under CIDB Act 520 (Amendment 2011) 
FOURTH SCHEDULE  [Subsection 33c(1)] Standards For Certification Of Construction Material in compliance with Sijil Perakuan Pematuhan Standard CIDB.
</t>
  </si>
  <si>
    <t>If titanium oxide is exposed to light, organic substances on its surface will be broken down by oxidation, eventually forming carbon dioxide and water. 
This has applications in fields such as deodorization, elimination of volatile organic compounds (VOCs), elimination of soiling, antibacterial action and sterilization.</t>
  </si>
  <si>
    <t>Smoking prohibition signage to be displayed at on the building’s external premise/ perimeter wall at ground level and within the building such as building entrances, lobby, cafeteria, balcony/terraces, carpark (basement &amp; podium), staircases and toilets.</t>
  </si>
  <si>
    <t>Designated "OUTDOOR SMOKING AREA"  signage to be placed away from landscaped/garden area.</t>
  </si>
  <si>
    <t>Water-saving faucets uses 50% less water than the standard faucet OR use automated, sensor operatedfaucet OR self-closing delay action tap.
• Water-saving showerhead with (flow rate 0.11litre/sec)  uses 30% less water than the standard 0.158 litre/sec.
• Basin tap – with cold sensor basin tap (flow rate 0.151 litre/sec).
• Hand bidet- with control spray (flow rate 0.2 litre/sec).</t>
  </si>
  <si>
    <t>Use of non-potable water including rainwater or recycled water watering plants &amp; landscape irrigation,
&gt;50% of the landscape areas are served by water efficient irrigation system.</t>
  </si>
  <si>
    <t>Drought-tolerant plants conserves water usage while still providing beauty and function in the landscape.</t>
  </si>
  <si>
    <t>To maximize Open Space - Provide a high ratio of open space to development footprint to promote biodiversity.</t>
  </si>
  <si>
    <t>To improve public health by encouraging recreational physical activities.
If  the  jogging tracks/footpaths and cycleways/bike lanes needs to be next to a vehicular road, min. 0.6m to 1.2m green buffer is to be introduced between the road and the walk/bike path as a safety barrier.</t>
  </si>
  <si>
    <t>To enhance children's play experience and engage their outdoor exploratory learning with nature. 
Material- to use natural materials such as large boulders, timber, recycle timber logs, ropes, jute etc
Structure- timber structures, tree house, etc</t>
  </si>
  <si>
    <t>Green wall, trellis, planter boxes with plants such as curtain creepers namely Vernonia elliptica, Vernonia elaeagnifolia, and Tarlmounia elliptica (Lee Kuan Yew plant).</t>
  </si>
  <si>
    <t>Plant Local Herbs, Vegetables and Fruits with minimal maintenance requirement.</t>
  </si>
  <si>
    <t>Recommended in Urban Storm Water Management (MSMA).
OSD collect and store stormwater runoff during a storm event, then release it at controlled rates to the downstream drainage system. This is important to help control the movement of water and reduce the chance of flooding.</t>
  </si>
  <si>
    <t>Organic maintenance practices include the elimination of toxic synthetic pesticides and fertilizers and reducing the amount of water used in the landscape. 
Reuses organic wastes as compost.</t>
  </si>
  <si>
    <r>
      <rPr>
        <b/>
        <sz val="9"/>
        <rFont val="Century Gothic"/>
        <family val="2"/>
      </rPr>
      <t>HEAT ISLAND</t>
    </r>
    <r>
      <rPr>
        <sz val="9"/>
        <rFont val="Century Gothic"/>
        <family val="2"/>
      </rPr>
      <t>- thermal gradient difference between developed and undeveloped areas.</t>
    </r>
    <r>
      <rPr>
        <b/>
        <sz val="9"/>
        <rFont val="Century Gothic"/>
        <family val="2"/>
      </rPr>
      <t xml:space="preserve">
URBAN HEAT ISLAND</t>
    </r>
    <r>
      <rPr>
        <sz val="9"/>
        <rFont val="Century Gothic"/>
        <family val="2"/>
      </rPr>
      <t xml:space="preserve"> is a common phenomenon in major, highly dense cities. Urban areas, where buildings/structures are highly concentrated and greenery is limited, become “islands” of higher temperatures relative to outlying areas. Asphalt and aved roads, parking lots, concrete roof and buildings absorb and retain heat during the day and radiate that heat back into the surrounding air. Heat islands contribute to higher daytime temperatures, reduced nighttime cooling, and higher air-pollution levels. </t>
    </r>
  </si>
  <si>
    <r>
      <t xml:space="preserve">Vertical greenery, such as green walls with support and module systems on the façade of a building.
Types of green wall include:
• </t>
    </r>
    <r>
      <rPr>
        <b/>
        <sz val="9"/>
        <rFont val="Century Gothic"/>
        <family val="2"/>
      </rPr>
      <t>green façades</t>
    </r>
    <r>
      <rPr>
        <sz val="9"/>
        <rFont val="Century Gothic"/>
        <family val="2"/>
      </rPr>
      <t xml:space="preserve"> — pots or vines on walls or trellises.
</t>
    </r>
    <r>
      <rPr>
        <b/>
        <sz val="9"/>
        <rFont val="Century Gothic"/>
        <family val="2"/>
      </rPr>
      <t>• active or ‘living’ walls</t>
    </r>
    <r>
      <rPr>
        <sz val="9"/>
        <rFont val="Century Gothic"/>
        <family val="2"/>
      </rPr>
      <t xml:space="preserve"> — using growing mats or modular vessels containing a lightweight growing medium, supported by cable or frame structures.
</t>
    </r>
    <r>
      <rPr>
        <b/>
        <sz val="9"/>
        <rFont val="Century Gothic"/>
        <family val="2"/>
      </rPr>
      <t>• passive</t>
    </r>
    <r>
      <rPr>
        <sz val="9"/>
        <rFont val="Century Gothic"/>
        <family val="2"/>
      </rPr>
      <t xml:space="preserve"> — epiphytes (plants that grow on a surface with no need to be attached to soil or growing medium).
</t>
    </r>
  </si>
  <si>
    <t>Use light-colored surfaces &amp; paving materials with high solar reflectance (albedo), such as concrete.
Use Light colour interlocking pavers  to achieve initial Solar Reflectance of at least 0.33 at installation.
Choose Materials for Hardscape to Reduce the Solar Heat Gain.</t>
  </si>
  <si>
    <t>Help reduce stormwater runoff by allowing water infiltration. 
Reduce use of impervious cover, increase on-site infiltration, and manage stormwater runoff.
As recommended in Urban Storm Water Management (MSMA).</t>
  </si>
  <si>
    <t>Plant trees and shrubs along roadsides, road medians, road islands, concrete pavements, etc to boost roadside cooling and shading.</t>
  </si>
  <si>
    <t>Provide outdoor space  ≥ 30% of the total site area with a min. of 25% of that percentage of outdoor space to be planted and vegetated (other than turf grass) as well as to provide overhead vegetated canopy.
The outdoor space must be physically accessible which may accommodate and promote outdoor social &amp; physical activities;  and/or serve as a garden space(community gardens or urban food production) with a diversity of vegetation types and species.
Green infrastructure assets include open spaces such as parks and gardens, allotments, woodlands, fields, lakes, ponds, rivers, playing fields, etc.</t>
  </si>
  <si>
    <t>Allow 10m-13m (6m width) clearance in front of entrance ramp of refuse centre to allow for 3 point turn for lorries
Refer to KPKT's Garis Panduan Sistem Pengurusan Sisa Pepejal Bagi Pembangunan Baru.</t>
  </si>
  <si>
    <t>4-in-1 Stainless Steel Recycle Bin at to be placed at refuse room or printing area.
For commercial building, waste separation bins to be provided at each floor.</t>
  </si>
  <si>
    <t>Usually placed next to the Refuse or Waste Disposal Room at Open Ventilated Areas.</t>
  </si>
  <si>
    <t>Onsite compost processing using 30L composting bins to recycle organic waste.
• Compost vegetation trimmings.
• Provide a centralised compost collection area.
• Provide onsite compost storage units.</t>
  </si>
  <si>
    <t>1 credit for at least 25% of green areas.
2 credits for ≥ 50% of green areas.</t>
  </si>
  <si>
    <t>Provide 300mm clear allowance between carpark space and adjacent walls/columns once the said walls/columns have encroached ≥ 1m of the length of the parking space.
Refer to Local Authority Requirements .</t>
  </si>
  <si>
    <t>Required for commercial development.
Provide 5% of parking spaces (from Full-Time Equivalent (FTE) occupants parking) dedicated for Green Vehicle Priority Parking for low-emitting and fuel-efficient (Hybrid &amp; Electric) vehicles.
 "GREEN VEHICLES PRIORITY PARKING" signage to be installed at green vehicles parking bays.</t>
  </si>
  <si>
    <r>
      <t xml:space="preserve">Note: Bigger carpark size to be provided for electric charging stations as per requirement (3m width x 6m length).
(EV) Charging Station </t>
    </r>
    <r>
      <rPr>
        <b/>
        <sz val="9"/>
        <rFont val="Century Gothic"/>
        <family val="2"/>
      </rPr>
      <t xml:space="preserve">not to be placed in the basement </t>
    </r>
    <r>
      <rPr>
        <sz val="9"/>
        <rFont val="Century Gothic"/>
        <family val="2"/>
      </rPr>
      <t>as per BOMBA requirement.
"ELECTRIC VEHICLE (EV) CHARGING STATION" signage to be installed at the charging bays.</t>
    </r>
  </si>
  <si>
    <t>Refer to Local Authority Requirements.
Required for commercial development.
 "CARPOOL PARKING" signage to be installed at carpool parking bays.</t>
  </si>
  <si>
    <t>Required for commercial development. Refer to Local Authority Requirements.
 "LADIES/FEMALE PARKING" signage to be installed at ladies parking bays.</t>
  </si>
  <si>
    <t xml:space="preserve">Required for commercial development.
Note: Bigger carpark size to be provided for family parking (size to be similar to OKU).
 "FAMILY WITH YOUNG CHILDREN &amp; ELDERLY" signage to be installed at family parking bays. </t>
  </si>
  <si>
    <t xml:space="preserve">Refer to Local Authority Requirements.
Compliance to Universal Design Code of Practice- MS 1184:2014 &amp; MS 1331:2003  
Note: Bigger carpark size to be provided for OKU/Disable parking.
MS 1184:2014= (3.6m x 5.4m) The width includes the transfer area beside the car with a min. of 1.2m.
MS 1331:2003  and Selangor Guidelines prefers at least 6.6m OKU carpark length, rather than the normal minimum length. This is to enable the wheelchair user to get out of the car and be able to access the bonnet of the car safely.
 "DISABLE PARKING (for disable and elderly driver/passenger)" signage to be installed at OKU parking bays. </t>
  </si>
  <si>
    <t>Compliant to Uniform Building ByLaws 1984 (UBBL).</t>
  </si>
  <si>
    <t>2021 Amendment. Also refer to UBBL for individual states.</t>
  </si>
  <si>
    <t>Refer to CIS7 Qlassic-2014 document.</t>
  </si>
  <si>
    <t>Garis Panduan Perancangan Kuala Lumpur; Manual Garis Panduan &amp; Piawaian Perancangan N. Selangor - 3rd Edition; etc.</t>
  </si>
  <si>
    <r>
      <t xml:space="preserve">MS 1184:2014 Universal design and accessibility in the built environment - Code of Practice (Second Revision) </t>
    </r>
    <r>
      <rPr>
        <b/>
        <sz val="9"/>
        <rFont val="Century Gothic"/>
        <family val="2"/>
      </rPr>
      <t>AND</t>
    </r>
    <r>
      <rPr>
        <sz val="9"/>
        <rFont val="Century Gothic"/>
        <family val="2"/>
      </rPr>
      <t xml:space="preserve">
MS 1331:2003 Code of Practice for Access of Disabled Persons Outside Buildings (First Revision).</t>
    </r>
  </si>
  <si>
    <r>
      <t xml:space="preserve">MS 2680 - 2017 - Energy Efficiency and Use of Renewable Energy for Residential Buildings - Code of Practice </t>
    </r>
    <r>
      <rPr>
        <b/>
        <sz val="9"/>
        <rFont val="Century Gothic"/>
        <family val="2"/>
      </rPr>
      <t>AND/OR</t>
    </r>
    <r>
      <rPr>
        <sz val="9"/>
        <rFont val="Century Gothic"/>
        <family val="2"/>
      </rPr>
      <t xml:space="preserve">
MS 1525 - 2019 - Energy Efficiency and Use of Renewable Energy for Non-Residential Buildings - Code of Practice (Third revision).</t>
    </r>
  </si>
  <si>
    <t>• 1 point for each proposed/aspired green building certification (GBI/GreenRE to achieve SILVER rating and above and/or MyCrest 3 STAR rating and above).
• GBI CERTIFIED rating; GreenRE BRONZE rating and/or MyCrest 2 STAR rating and below shall carry 0 points.
• -2 points for none of the above.</t>
  </si>
  <si>
    <t>• 1 point for any proposed/aspired green building certification. 
   (LEED to achieve SILVER rating and above; Green Mark to achieve Green Mark Gold rating and above; BREEAM Very Good 3 STAR rating and above).
• 0 point for any rating lower than the above mentioned.</t>
  </si>
  <si>
    <t>Refer to HIS-2.</t>
  </si>
  <si>
    <t>CP-13</t>
  </si>
  <si>
    <t>CP-14</t>
  </si>
  <si>
    <t>CP-15</t>
  </si>
  <si>
    <t>Car Washing Facility</t>
  </si>
  <si>
    <t xml:space="preserve">To allow for car washing facility zone at carpark area where at least 2 no.s of cars (min.) can be washed at one time. Refer to Local Authority requirement.
To provide water supply (which may be sourced from recycled rainwater or treated grey water). Sufficient drainage to be provided to collect soap water and other chemicals while ensuring that the wastewater generated during washing is captured and adequately treated before being discharged into the environment.
Note: Washing bay requires a larger carpark size to be provided (approx. 7m length x 4.5m width) with a higher headroom clearance, in order to access all sides of the car as well as the roof top for washing. 
"CAR WASH BAY" signage to be installed at car wash parking bays. </t>
  </si>
  <si>
    <t>IBS is a system or method of building construction in which the components are produced and prefabricated in controlled conditions (in a factory or on a construction site), transported and installed during construction with: 
• Minimal use of workers on site;
• Increased Productivity;
• Increased Product Safety &amp; Quality;
• Reduction of Construction Material Waste;
• Effective Cost &amp; Time.</t>
  </si>
  <si>
    <t xml:space="preserve">Implement Industrialised Building System (IBS) inclusive of formwork, building materials and components
1 point for  ≥ 50% based on CIDB IBS scoring scheme. 
2 points for  ≥ 70% based on CIDB IBS scoring scheme.
IBS includes: 
• Precast Concrete System • Formwork System • Steel Frame System • Wood Frame System • Block System using CMU and AAC • Other Innovative Systems </t>
  </si>
  <si>
    <t xml:space="preserve">Courier, Parcels and Food Delivery </t>
  </si>
  <si>
    <t xml:space="preserve">Design for a designated receiving area of delivered parcels and food orders which is secured. </t>
  </si>
  <si>
    <t>Green Cement is an eco-friendly cement that uses a carbon-negative process of manufacturing. The major raw materials used to produce green cement include mostly the discarded waste and approved industrial by-product such as Ground Granulated Blast Furnace Slag (GGBS), silica fume, and fly ash to replace Ordinary Portland Cement (OPC).</t>
  </si>
  <si>
    <t xml:space="preserve">Building Integrated Photovoltaic (BIPV) </t>
  </si>
  <si>
    <t xml:space="preserve">Building-integrated photovoltaics (BIPV) are photovoltaic materials or solar power generating products and/or systems that are that are seamlessly integrated into the building envelope and part of building components, rather than installed onto the building. BIPV is used to replace conventional building materials in parts of the building envelope such as the roof, skylights, or façade. Examples of BIPV components are solar windows, solar facade cladding system, solar tiles and shingles.
</t>
  </si>
  <si>
    <t>RE-7</t>
  </si>
  <si>
    <r>
      <t xml:space="preserve">
In line with the United Nation's Sustainable Development Goals, </t>
    </r>
    <r>
      <rPr>
        <b/>
        <sz val="9"/>
        <rFont val="Century Gothic"/>
        <family val="2"/>
      </rPr>
      <t>VERITAS GreenCHECK</t>
    </r>
    <r>
      <rPr>
        <sz val="9"/>
        <rFont val="Century Gothic"/>
        <family val="2"/>
      </rPr>
      <t xml:space="preserve"> acts as an evaluative checklist and/or guideline to ensure that all our future building designs are carried out in accordance to sustainability design principles and strategies from the early design stage. This </t>
    </r>
    <r>
      <rPr>
        <b/>
        <sz val="9"/>
        <rFont val="Century Gothic"/>
        <family val="2"/>
      </rPr>
      <t>VERITAS GreenCHECK</t>
    </r>
    <r>
      <rPr>
        <sz val="9"/>
        <rFont val="Century Gothic"/>
        <family val="2"/>
      </rPr>
      <t xml:space="preserve"> document may be utilised for all new and ongoing projects, (from conceptual to schematic design, up to design development) with the aim to further develop and attain a green rated building status at a later stage.
</t>
    </r>
    <r>
      <rPr>
        <b/>
        <sz val="9"/>
        <color rgb="FFFF0000"/>
        <rFont val="Century Gothic"/>
        <family val="2"/>
      </rPr>
      <t xml:space="preserve">INSTRUCTION- click on the YES/NO column and select your answer from the drop down arrow.
                                                                                                                           </t>
    </r>
    <r>
      <rPr>
        <b/>
        <sz val="10"/>
        <color rgb="FFFF0000"/>
        <rFont val="Century Gothic"/>
        <family val="2"/>
      </rPr>
      <t xml:space="preserve">         </t>
    </r>
    <r>
      <rPr>
        <b/>
        <sz val="10"/>
        <rFont val="Century Gothic"/>
        <family val="2"/>
      </rPr>
      <t>REMARKS</t>
    </r>
  </si>
  <si>
    <t>i.</t>
  </si>
  <si>
    <t>ii.</t>
  </si>
  <si>
    <t>iii.</t>
  </si>
  <si>
    <t>Artisans are masters of their craft. An artisan's work is typically based on traditional designs or patterns passed down through generations. (e.g. Intricate carpentry, handmade mosaic tiles at bathrooms, hammered copper sheets at arcade louvres, local jute fabric for wall upholstery finishes at meeting rooms, furniture, etc.)
Handmade products use less energy and fewer resources than their factory-made counterparts. It can sometimes be made from recycled materials which may result in less waste and less pollution.</t>
  </si>
  <si>
    <t>Motion Sensors Lighting (with time delay setting)</t>
  </si>
  <si>
    <t>Motion sensor lighting triggers a response and turns on automatically when movement is detected. A time delay setting allows the user to determine how long the lights should remain on after the sensor is triggered if no further motion is detected. Motion sensor lights are energy efficient and provides safety and security to the users.
Provide motion sensors lighting (with time delay setting) for staircases (half landings), disable toilets, common areas (e.g. foyers, service corridors) and landscape areas. Other areas to consider the use of motion sensor lighting includes corridors, lift lobbies, parking areas, and external lighting (entrance).</t>
  </si>
  <si>
    <t>Most conventional fluorescent lighting bulbs contain a multitude of materials such as mercury that are dangerous for the environment. Inhalation of mercury vapor can cause damage to the immune, nervous and digestive systems. LED lights contain no toxic materials and are safe to dispose, 100% recyclable and will help to reduce the carbon footprint by up to one third.</t>
  </si>
  <si>
    <t xml:space="preserve">Loading Bays for Loading/Unloading of Goods </t>
  </si>
  <si>
    <r>
      <t xml:space="preserve">Provide </t>
    </r>
    <r>
      <rPr>
        <u/>
        <sz val="9"/>
        <rFont val="Century Gothic"/>
        <family val="2"/>
      </rPr>
      <t>separate</t>
    </r>
    <r>
      <rPr>
        <sz val="9"/>
        <rFont val="Century Gothic"/>
        <family val="2"/>
      </rPr>
      <t xml:space="preserve"> loading bays near service lifts for:-
• loading/unloading of goods for commercial and/or retail; and 
• loading/unloading of furniture (moving in/out) for residential component (at least one allocation per residential tower).
Note: Lorry parking size to be provided for lorry parking at loading bay.</t>
    </r>
  </si>
  <si>
    <t>BMS also known as building automation system (BAS) refers to a computer-based control system is installed in buildings to monitor and regulate the building's electrical and mechanical equipment such as power system, lighting, and ventilation; plumbing; Heating, Ventilation, and Air Conditioning (HVAC); Water and Wastewater Treatment; Energy management. BMS includes the building structure as well as the interior and exterior finishes. Computerized maintenance management system (CMMS) software provides a single platform for managing building maintenance. Living or working in Smart (green) Buildings can improve occupant's health and well-being.</t>
  </si>
  <si>
    <t xml:space="preserve">Smart Building - Implementation of Building Management System (BMS)
BMS is designed to maintain, repair, and improve buildings and their related systems and provide a safe, habitable, comfortable, and functional environment in a cost effective manner. </t>
  </si>
  <si>
    <t>Treated Grey/Wastewater/Blackwater Recycling
Allow ≥10% greywater and/or blackwater recycling to reduce potable water consumption and to reduce water flow to sewerage treatment plants.</t>
  </si>
  <si>
    <t>Smart Home IoT Systems- Devices and Gadgets</t>
  </si>
  <si>
    <t>Natural ventilation – 1 credits for each above area 
(e.g, 1 credit applies only if ALL toilets provided are naturally ventilated)</t>
  </si>
  <si>
    <t>Mechanical ventilation – 0.5 credit for each above area 
(e.g, 0.5 credit applies only if ALL toilets are mechanically ventilated/hybrid with natural ventilation)</t>
  </si>
  <si>
    <t>To ensure MS 1525:2019 Compliant
• 0 point if not applicable (ie. Buildings do not use skylight)
• -1 point if buildings with skylight design do not achieve 25W/m2 (max.)</t>
  </si>
  <si>
    <t>Installation of Internet of Things (IoT) Smart System such as:-
• Smart Locks • Smart Camera •  Smart Smart Door/Window Sensor • Smart Doorbell • Smart Sprinklers • Smart Appliances •Smart Light/Switches •  Smart Thermostat • Smart Air Purifier • Smart Smoke Alarm, etc.
Advances in wireless connectivity and IoT sensor technologies have mutually reinforced sustainability and digital innovation. IoT applications have a positive impact on the environment and help to make the planet greener.</t>
  </si>
  <si>
    <r>
      <rPr>
        <b/>
        <sz val="16"/>
        <rFont val="Century Gothic"/>
        <family val="2"/>
      </rPr>
      <t xml:space="preserve">
 GREENCHECK</t>
    </r>
    <r>
      <rPr>
        <b/>
        <sz val="14"/>
        <rFont val="Century Gothic"/>
        <family val="2"/>
      </rPr>
      <t xml:space="preserve">
 REV : 3.2
 ARCHITECTURAL PASSIVE DESIGN CHECKLIST
</t>
    </r>
    <r>
      <rPr>
        <sz val="9"/>
        <rFont val="Century Gothic"/>
        <family val="2"/>
      </rPr>
      <t xml:space="preserve">  September 2023 
 </t>
    </r>
    <r>
      <rPr>
        <b/>
        <sz val="11"/>
        <rFont val="Century Gothic"/>
        <family val="2"/>
      </rPr>
      <t xml:space="preserve">PASSIVE DESIGN STRATEGIES                                                                                                      </t>
    </r>
  </si>
  <si>
    <t>Choose 1 answer only.
Min requirement to comply to the UBBL.</t>
  </si>
  <si>
    <r>
      <rPr>
        <b/>
        <sz val="16"/>
        <rFont val="Century Gothic"/>
        <family val="2"/>
      </rPr>
      <t xml:space="preserve">
 GREENCHECK</t>
    </r>
    <r>
      <rPr>
        <b/>
        <sz val="14"/>
        <rFont val="Century Gothic"/>
        <family val="2"/>
      </rPr>
      <t xml:space="preserve">
 REV : 3.2
 M&amp;E DESIGN CHECKLIST
</t>
    </r>
    <r>
      <rPr>
        <sz val="9"/>
        <rFont val="Century Gothic"/>
        <family val="2"/>
      </rPr>
      <t xml:space="preserve">  September 2023 
 </t>
    </r>
    <r>
      <rPr>
        <b/>
        <sz val="11"/>
        <rFont val="Century Gothic"/>
        <family val="2"/>
      </rPr>
      <t xml:space="preserve">M&amp;E ACTIVE DESIGN STRATEGIES                                                                                                      </t>
    </r>
  </si>
</sst>
</file>

<file path=xl/styles.xml><?xml version="1.0" encoding="utf-8"?>
<styleSheet xmlns="http://schemas.openxmlformats.org/spreadsheetml/2006/main">
  <fonts count="20">
    <font>
      <sz val="10"/>
      <name val="Arial"/>
    </font>
    <font>
      <sz val="10"/>
      <name val="Arial"/>
      <family val="2"/>
    </font>
    <font>
      <sz val="9"/>
      <name val="Century Gothic"/>
      <family val="2"/>
    </font>
    <font>
      <b/>
      <sz val="9"/>
      <name val="Century Gothic"/>
      <family val="2"/>
    </font>
    <font>
      <sz val="9"/>
      <color rgb="FF202124"/>
      <name val="Century Gothic"/>
      <family val="2"/>
    </font>
    <font>
      <sz val="9"/>
      <color theme="0"/>
      <name val="Century Gothic"/>
      <family val="2"/>
    </font>
    <font>
      <b/>
      <sz val="14"/>
      <name val="Century Gothic"/>
      <family val="2"/>
    </font>
    <font>
      <b/>
      <sz val="9"/>
      <color rgb="FFC00000"/>
      <name val="Century Gothic"/>
      <family val="2"/>
    </font>
    <font>
      <b/>
      <u/>
      <sz val="9"/>
      <name val="Century Gothic"/>
      <family val="2"/>
    </font>
    <font>
      <b/>
      <sz val="10"/>
      <name val="Century Gothic"/>
      <family val="2"/>
    </font>
    <font>
      <b/>
      <sz val="12"/>
      <name val="Century Gothic"/>
      <family val="2"/>
    </font>
    <font>
      <sz val="8"/>
      <name val="Arial"/>
      <family val="2"/>
    </font>
    <font>
      <sz val="10"/>
      <name val="Century Gothic"/>
      <family val="2"/>
    </font>
    <font>
      <b/>
      <sz val="11"/>
      <name val="Century Gothic"/>
      <family val="2"/>
    </font>
    <font>
      <sz val="12"/>
      <name val="Century Gothic"/>
      <family val="2"/>
    </font>
    <font>
      <b/>
      <sz val="9"/>
      <color rgb="FFFF0000"/>
      <name val="Century Gothic"/>
      <family val="2"/>
    </font>
    <font>
      <b/>
      <sz val="16"/>
      <name val="Century Gothic"/>
      <family val="2"/>
    </font>
    <font>
      <b/>
      <sz val="10"/>
      <color rgb="FFFF0000"/>
      <name val="Century Gothic"/>
      <family val="2"/>
    </font>
    <font>
      <sz val="9"/>
      <name val="Calibri"/>
      <family val="2"/>
    </font>
    <font>
      <u/>
      <sz val="9"/>
      <name val="Century Gothic"/>
      <family val="2"/>
    </font>
  </fonts>
  <fills count="13">
    <fill>
      <patternFill patternType="none"/>
    </fill>
    <fill>
      <patternFill patternType="gray125"/>
    </fill>
    <fill>
      <patternFill patternType="solid">
        <fgColor rgb="FFDCFF97"/>
        <bgColor indexed="64"/>
      </patternFill>
    </fill>
    <fill>
      <patternFill patternType="solid">
        <fgColor rgb="FFF0FFD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CCFFCC"/>
        <bgColor indexed="64"/>
      </patternFill>
    </fill>
    <fill>
      <patternFill patternType="solid">
        <fgColor rgb="FFFFCCCC"/>
        <bgColor indexed="64"/>
      </patternFill>
    </fill>
    <fill>
      <patternFill patternType="solid">
        <fgColor theme="4" tint="0.39997558519241921"/>
        <bgColor indexed="64"/>
      </patternFill>
    </fill>
    <fill>
      <patternFill patternType="solid">
        <fgColor rgb="FF99CCFF"/>
        <bgColor indexed="64"/>
      </patternFill>
    </fill>
    <fill>
      <patternFill patternType="solid">
        <fgColor rgb="FFFFFF00"/>
        <bgColor indexed="64"/>
      </patternFill>
    </fill>
  </fills>
  <borders count="4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dashed">
        <color auto="1"/>
      </top>
      <bottom style="dashed">
        <color auto="1"/>
      </bottom>
      <diagonal/>
    </border>
    <border>
      <left/>
      <right style="medium">
        <color auto="1"/>
      </right>
      <top style="medium">
        <color auto="1"/>
      </top>
      <bottom style="medium">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right style="dashed">
        <color indexed="64"/>
      </right>
      <top style="medium">
        <color auto="1"/>
      </top>
      <bottom style="dashed">
        <color indexed="64"/>
      </bottom>
      <diagonal/>
    </border>
    <border>
      <left style="dashed">
        <color indexed="64"/>
      </left>
      <right/>
      <top/>
      <bottom style="dashed">
        <color indexed="64"/>
      </bottom>
      <diagonal/>
    </border>
    <border>
      <left style="medium">
        <color auto="1"/>
      </left>
      <right/>
      <top style="medium">
        <color auto="1"/>
      </top>
      <bottom style="medium">
        <color auto="1"/>
      </bottom>
      <diagonal/>
    </border>
    <border>
      <left/>
      <right style="dashed">
        <color indexed="64"/>
      </right>
      <top style="dashed">
        <color indexed="64"/>
      </top>
      <bottom/>
      <diagonal/>
    </border>
    <border>
      <left/>
      <right style="dashed">
        <color indexed="64"/>
      </right>
      <top/>
      <bottom style="dashed">
        <color indexed="64"/>
      </bottom>
      <diagonal/>
    </border>
    <border>
      <left style="dashed">
        <color indexed="64"/>
      </left>
      <right style="dashed">
        <color indexed="64"/>
      </right>
      <top style="dashed">
        <color indexed="64"/>
      </top>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dashed">
        <color indexed="64"/>
      </left>
      <right/>
      <top style="dashed">
        <color indexed="64"/>
      </top>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style="medium">
        <color indexed="64"/>
      </right>
      <top/>
      <bottom/>
      <diagonal/>
    </border>
    <border>
      <left style="dashed">
        <color indexed="64"/>
      </left>
      <right/>
      <top/>
      <bottom/>
      <diagonal/>
    </border>
    <border>
      <left/>
      <right style="dashed">
        <color indexed="64"/>
      </right>
      <top/>
      <bottom/>
      <diagonal/>
    </border>
    <border>
      <left/>
      <right/>
      <top style="medium">
        <color indexed="64"/>
      </top>
      <bottom style="medium">
        <color indexed="64"/>
      </bottom>
      <diagonal/>
    </border>
    <border>
      <left style="dashed">
        <color indexed="64"/>
      </left>
      <right/>
      <top style="dashed">
        <color indexed="64"/>
      </top>
      <bottom style="medium">
        <color indexed="64"/>
      </bottom>
      <diagonal/>
    </border>
    <border>
      <left style="dashed">
        <color indexed="64"/>
      </left>
      <right/>
      <top/>
      <bottom style="medium">
        <color indexed="64"/>
      </bottom>
      <diagonal/>
    </border>
    <border>
      <left style="dashed">
        <color indexed="64"/>
      </left>
      <right/>
      <top style="medium">
        <color indexed="64"/>
      </top>
      <bottom style="dashed">
        <color indexed="64"/>
      </bottom>
      <diagonal/>
    </border>
    <border>
      <left/>
      <right style="dashed">
        <color indexed="64"/>
      </right>
      <top style="dashed">
        <color indexed="64"/>
      </top>
      <bottom style="medium">
        <color indexed="64"/>
      </bottom>
      <diagonal/>
    </border>
    <border>
      <left style="medium">
        <color indexed="64"/>
      </left>
      <right/>
      <top/>
      <bottom/>
      <diagonal/>
    </border>
    <border>
      <left/>
      <right/>
      <top style="dashed">
        <color indexed="64"/>
      </top>
      <bottom/>
      <diagonal/>
    </border>
    <border>
      <left style="dashed">
        <color indexed="64"/>
      </left>
      <right/>
      <top style="medium">
        <color indexed="64"/>
      </top>
      <bottom/>
      <diagonal/>
    </border>
    <border>
      <left style="medium">
        <color indexed="64"/>
      </left>
      <right style="dashed">
        <color indexed="64"/>
      </right>
      <top/>
      <bottom/>
      <diagonal/>
    </border>
    <border>
      <left style="medium">
        <color indexed="64"/>
      </left>
      <right style="dashed">
        <color indexed="64"/>
      </right>
      <top style="dashed">
        <color indexed="64"/>
      </top>
      <bottom/>
      <diagonal/>
    </border>
  </borders>
  <cellStyleXfs count="2">
    <xf numFmtId="0" fontId="0" fillId="0" borderId="0"/>
    <xf numFmtId="0" fontId="1" fillId="0" borderId="0"/>
  </cellStyleXfs>
  <cellXfs count="198">
    <xf numFmtId="0" fontId="0" fillId="0" borderId="0" xfId="0"/>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justify" vertical="center"/>
    </xf>
    <xf numFmtId="49" fontId="2" fillId="0" borderId="0" xfId="0" applyNumberFormat="1" applyFont="1" applyAlignment="1">
      <alignment vertical="center"/>
    </xf>
    <xf numFmtId="0" fontId="2" fillId="0" borderId="0" xfId="0" applyFont="1" applyAlignment="1">
      <alignment horizontal="center" vertical="center"/>
    </xf>
    <xf numFmtId="0" fontId="2" fillId="0" borderId="4" xfId="0" applyFont="1" applyBorder="1" applyAlignment="1">
      <alignment horizontal="justify" vertical="top"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justify" vertical="top" wrapText="1"/>
    </xf>
    <xf numFmtId="0" fontId="2" fillId="0" borderId="0" xfId="0" applyFont="1" applyAlignment="1">
      <alignment horizontal="justify" vertical="top"/>
    </xf>
    <xf numFmtId="0" fontId="2" fillId="0" borderId="2" xfId="0" applyFont="1" applyBorder="1" applyAlignment="1">
      <alignment horizontal="justify" vertical="top" wrapText="1"/>
    </xf>
    <xf numFmtId="0" fontId="2" fillId="0" borderId="0" xfId="0" applyFont="1" applyAlignment="1">
      <alignment horizontal="left" vertical="top" wrapText="1"/>
    </xf>
    <xf numFmtId="0" fontId="3" fillId="0" borderId="0" xfId="0" applyFont="1" applyAlignment="1">
      <alignment horizontal="justify" vertical="top" wrapText="1"/>
    </xf>
    <xf numFmtId="0" fontId="2" fillId="0" borderId="6" xfId="0" applyFont="1" applyBorder="1" applyAlignment="1">
      <alignment horizontal="justify" vertical="top" wrapText="1"/>
    </xf>
    <xf numFmtId="0" fontId="2" fillId="0" borderId="0" xfId="0" applyFont="1" applyBorder="1" applyAlignment="1">
      <alignment vertical="center"/>
    </xf>
    <xf numFmtId="0" fontId="2" fillId="0" borderId="36" xfId="0" applyFont="1" applyBorder="1" applyAlignment="1">
      <alignment horizontal="justify" vertical="top" wrapText="1"/>
    </xf>
    <xf numFmtId="0" fontId="2" fillId="0" borderId="35" xfId="0" applyFont="1" applyBorder="1" applyAlignment="1">
      <alignment horizontal="justify" vertical="top" wrapText="1"/>
    </xf>
    <xf numFmtId="0" fontId="2" fillId="0" borderId="12" xfId="0" applyFont="1" applyBorder="1" applyAlignment="1" applyProtection="1">
      <alignment vertical="top"/>
      <protection hidden="1"/>
    </xf>
    <xf numFmtId="0" fontId="2" fillId="0" borderId="30" xfId="0" applyFont="1" applyBorder="1" applyAlignment="1" applyProtection="1">
      <alignment vertical="top"/>
      <protection hidden="1"/>
    </xf>
    <xf numFmtId="0" fontId="9" fillId="0" borderId="1" xfId="0" applyFont="1" applyBorder="1" applyAlignment="1" applyProtection="1">
      <alignment horizontal="center" vertical="center" wrapText="1"/>
      <protection hidden="1"/>
    </xf>
    <xf numFmtId="0" fontId="6" fillId="2" borderId="16" xfId="0" applyFont="1" applyFill="1" applyBorder="1" applyAlignment="1" applyProtection="1">
      <alignment horizontal="center" vertical="top"/>
      <protection hidden="1"/>
    </xf>
    <xf numFmtId="0" fontId="6" fillId="2" borderId="11" xfId="0" applyFont="1" applyFill="1" applyBorder="1" applyAlignment="1" applyProtection="1">
      <alignment horizontal="center" vertical="top"/>
      <protection hidden="1"/>
    </xf>
    <xf numFmtId="0" fontId="6" fillId="2" borderId="10" xfId="0" applyFont="1" applyFill="1" applyBorder="1" applyAlignment="1" applyProtection="1">
      <alignment horizontal="left" vertical="top" wrapText="1"/>
      <protection hidden="1"/>
    </xf>
    <xf numFmtId="0" fontId="9" fillId="2" borderId="8" xfId="0" applyFont="1" applyFill="1" applyBorder="1" applyAlignment="1" applyProtection="1">
      <alignment horizontal="center" vertical="center" wrapText="1"/>
      <protection hidden="1"/>
    </xf>
    <xf numFmtId="0" fontId="2" fillId="0" borderId="18" xfId="0" applyFont="1" applyBorder="1" applyAlignment="1" applyProtection="1">
      <alignment horizontal="center" vertical="top"/>
      <protection hidden="1"/>
    </xf>
    <xf numFmtId="0" fontId="2" fillId="0" borderId="9" xfId="0" applyFont="1" applyBorder="1" applyAlignment="1" applyProtection="1">
      <alignment horizontal="center" vertical="top"/>
      <protection hidden="1"/>
    </xf>
    <xf numFmtId="0" fontId="2" fillId="0" borderId="4" xfId="0" applyFont="1" applyBorder="1" applyAlignment="1" applyProtection="1">
      <alignment horizontal="left" vertical="top" wrapText="1"/>
      <protection hidden="1"/>
    </xf>
    <xf numFmtId="0" fontId="12" fillId="0" borderId="7" xfId="0" applyFont="1" applyBorder="1" applyAlignment="1" applyProtection="1">
      <alignment horizontal="center" vertical="center" wrapText="1"/>
      <protection hidden="1"/>
    </xf>
    <xf numFmtId="0" fontId="4" fillId="0" borderId="4" xfId="0" applyFont="1" applyBorder="1" applyAlignment="1" applyProtection="1">
      <alignment horizontal="left" vertical="top" wrapText="1"/>
      <protection hidden="1"/>
    </xf>
    <xf numFmtId="0" fontId="2" fillId="0" borderId="9" xfId="0" applyFont="1" applyBorder="1" applyAlignment="1" applyProtection="1">
      <alignment horizontal="center" vertical="top" wrapText="1"/>
      <protection hidden="1"/>
    </xf>
    <xf numFmtId="0" fontId="2" fillId="0" borderId="4" xfId="0" applyFont="1" applyBorder="1" applyAlignment="1" applyProtection="1">
      <alignment horizontal="justify" vertical="top" wrapText="1"/>
      <protection hidden="1"/>
    </xf>
    <xf numFmtId="0" fontId="2" fillId="0" borderId="24" xfId="0" applyFont="1" applyBorder="1" applyAlignment="1" applyProtection="1">
      <alignment horizontal="center" vertical="top"/>
      <protection hidden="1"/>
    </xf>
    <xf numFmtId="0" fontId="2" fillId="4" borderId="21" xfId="0" applyFont="1" applyFill="1" applyBorder="1" applyAlignment="1" applyProtection="1">
      <alignment horizontal="center" vertical="top" wrapText="1"/>
      <protection hidden="1"/>
    </xf>
    <xf numFmtId="0" fontId="2" fillId="4" borderId="25" xfId="0" applyFont="1" applyFill="1" applyBorder="1" applyAlignment="1" applyProtection="1">
      <alignment horizontal="center" vertical="top" wrapText="1"/>
      <protection hidden="1"/>
    </xf>
    <xf numFmtId="0" fontId="10" fillId="4" borderId="26" xfId="0" applyFont="1" applyFill="1" applyBorder="1" applyAlignment="1" applyProtection="1">
      <alignment horizontal="left" vertical="center" wrapText="1"/>
      <protection hidden="1"/>
    </xf>
    <xf numFmtId="0" fontId="9" fillId="4" borderId="22" xfId="0" applyFont="1" applyFill="1" applyBorder="1" applyAlignment="1" applyProtection="1">
      <alignment horizontal="center" vertical="center" wrapText="1"/>
      <protection hidden="1"/>
    </xf>
    <xf numFmtId="0" fontId="6" fillId="2" borderId="21" xfId="0" applyFont="1" applyFill="1" applyBorder="1" applyAlignment="1" applyProtection="1">
      <alignment horizontal="center" vertical="top"/>
      <protection hidden="1"/>
    </xf>
    <xf numFmtId="0" fontId="3" fillId="2" borderId="25" xfId="0" applyFont="1" applyFill="1" applyBorder="1" applyAlignment="1" applyProtection="1">
      <alignment horizontal="center" vertical="top"/>
      <protection hidden="1"/>
    </xf>
    <xf numFmtId="0" fontId="6" fillId="2" borderId="26" xfId="0" applyFont="1" applyFill="1" applyBorder="1" applyAlignment="1" applyProtection="1">
      <alignment horizontal="left" vertical="top" wrapText="1"/>
      <protection hidden="1"/>
    </xf>
    <xf numFmtId="0" fontId="2" fillId="0" borderId="16" xfId="0" applyFont="1" applyFill="1" applyBorder="1" applyAlignment="1" applyProtection="1">
      <alignment horizontal="center" vertical="top"/>
      <protection hidden="1"/>
    </xf>
    <xf numFmtId="0" fontId="2" fillId="0" borderId="11" xfId="0" applyFont="1" applyBorder="1" applyAlignment="1" applyProtection="1">
      <alignment horizontal="center" vertical="top"/>
      <protection hidden="1"/>
    </xf>
    <xf numFmtId="0" fontId="2" fillId="0" borderId="14" xfId="0" applyFont="1" applyBorder="1" applyAlignment="1" applyProtection="1">
      <alignment horizontal="left" vertical="top" wrapText="1"/>
      <protection hidden="1"/>
    </xf>
    <xf numFmtId="0" fontId="12" fillId="0" borderId="4" xfId="0" applyFont="1" applyBorder="1" applyAlignment="1" applyProtection="1">
      <alignment horizontal="center" vertical="center" wrapText="1"/>
      <protection hidden="1"/>
    </xf>
    <xf numFmtId="0" fontId="6" fillId="2" borderId="25" xfId="0" applyFont="1" applyFill="1" applyBorder="1" applyAlignment="1" applyProtection="1">
      <alignment horizontal="center" vertical="top"/>
      <protection hidden="1"/>
    </xf>
    <xf numFmtId="0" fontId="2" fillId="0" borderId="33" xfId="0" applyFont="1" applyBorder="1" applyAlignment="1" applyProtection="1">
      <alignment horizontal="center" vertical="top"/>
      <protection hidden="1"/>
    </xf>
    <xf numFmtId="0" fontId="2" fillId="0" borderId="10" xfId="0" applyFont="1" applyBorder="1" applyAlignment="1" applyProtection="1">
      <alignment horizontal="justify" vertical="top" wrapText="1"/>
      <protection hidden="1"/>
    </xf>
    <xf numFmtId="0" fontId="2" fillId="0" borderId="28" xfId="0" applyFont="1" applyBorder="1" applyAlignment="1" applyProtection="1">
      <alignment horizontal="center" vertical="top"/>
      <protection hidden="1"/>
    </xf>
    <xf numFmtId="0" fontId="2" fillId="0" borderId="31" xfId="0" applyFont="1" applyBorder="1" applyAlignment="1" applyProtection="1">
      <alignment horizontal="center" vertical="top"/>
      <protection hidden="1"/>
    </xf>
    <xf numFmtId="0" fontId="2" fillId="0" borderId="34" xfId="0" applyFont="1" applyBorder="1" applyAlignment="1" applyProtection="1">
      <alignment horizontal="justify" vertical="top" wrapText="1"/>
      <protection hidden="1"/>
    </xf>
    <xf numFmtId="0" fontId="6" fillId="2" borderId="25" xfId="0" applyFont="1" applyFill="1" applyBorder="1" applyAlignment="1" applyProtection="1">
      <alignment horizontal="left" vertical="top" wrapText="1"/>
      <protection hidden="1"/>
    </xf>
    <xf numFmtId="0" fontId="12" fillId="0" borderId="15" xfId="0" applyFont="1" applyBorder="1" applyAlignment="1" applyProtection="1">
      <alignment horizontal="center"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wrapText="1"/>
      <protection hidden="1"/>
    </xf>
    <xf numFmtId="0" fontId="3" fillId="0" borderId="9" xfId="0" applyFont="1" applyBorder="1" applyAlignment="1" applyProtection="1">
      <alignment horizontal="center" vertical="top"/>
      <protection hidden="1"/>
    </xf>
    <xf numFmtId="0" fontId="3" fillId="0" borderId="28" xfId="0" applyFont="1" applyBorder="1" applyAlignment="1" applyProtection="1">
      <alignment horizontal="center" vertical="top"/>
      <protection hidden="1"/>
    </xf>
    <xf numFmtId="0" fontId="6" fillId="2" borderId="25" xfId="0" applyFont="1" applyFill="1" applyBorder="1" applyAlignment="1" applyProtection="1">
      <alignment horizontal="justify" vertical="top" wrapText="1"/>
      <protection hidden="1"/>
    </xf>
    <xf numFmtId="0" fontId="2" fillId="0" borderId="18" xfId="0" applyFont="1" applyFill="1" applyBorder="1" applyAlignment="1" applyProtection="1">
      <alignment horizontal="center" vertical="top"/>
      <protection hidden="1"/>
    </xf>
    <xf numFmtId="0" fontId="2" fillId="0" borderId="16" xfId="0" applyFont="1" applyBorder="1" applyAlignment="1" applyProtection="1">
      <alignment horizontal="center" vertical="top"/>
      <protection hidden="1"/>
    </xf>
    <xf numFmtId="0" fontId="2" fillId="0" borderId="9" xfId="0" applyFont="1" applyBorder="1" applyAlignment="1" applyProtection="1">
      <alignment vertical="top"/>
      <protection hidden="1"/>
    </xf>
    <xf numFmtId="0" fontId="9" fillId="0" borderId="24" xfId="0" applyFont="1" applyBorder="1" applyAlignment="1" applyProtection="1">
      <alignment horizontal="left" vertical="top" wrapText="1"/>
      <protection hidden="1"/>
    </xf>
    <xf numFmtId="0" fontId="6" fillId="2" borderId="21" xfId="0" applyFont="1" applyFill="1" applyBorder="1" applyAlignment="1" applyProtection="1">
      <alignment horizontal="center" vertical="top" wrapText="1"/>
      <protection hidden="1"/>
    </xf>
    <xf numFmtId="0" fontId="2" fillId="0" borderId="9" xfId="0" applyFont="1" applyBorder="1" applyAlignment="1" applyProtection="1">
      <alignment horizontal="left" vertical="top"/>
      <protection hidden="1"/>
    </xf>
    <xf numFmtId="0" fontId="2" fillId="0" borderId="31" xfId="0" applyFont="1" applyBorder="1" applyAlignment="1" applyProtection="1">
      <alignment vertical="top"/>
      <protection hidden="1"/>
    </xf>
    <xf numFmtId="0" fontId="2" fillId="0" borderId="11" xfId="0" applyFont="1" applyBorder="1" applyAlignment="1" applyProtection="1">
      <alignment horizontal="left" vertical="top"/>
      <protection hidden="1"/>
    </xf>
    <xf numFmtId="0" fontId="2" fillId="0" borderId="32" xfId="0" applyFont="1" applyBorder="1" applyAlignment="1" applyProtection="1">
      <alignment horizontal="center" vertical="top"/>
      <protection hidden="1"/>
    </xf>
    <xf numFmtId="0" fontId="2" fillId="0" borderId="0" xfId="0" applyFont="1" applyBorder="1" applyAlignment="1" applyProtection="1">
      <alignment vertical="top"/>
      <protection hidden="1"/>
    </xf>
    <xf numFmtId="0" fontId="12" fillId="0" borderId="0" xfId="0" applyFont="1" applyAlignment="1" applyProtection="1">
      <alignment horizontal="center" vertical="center" wrapText="1"/>
      <protection hidden="1"/>
    </xf>
    <xf numFmtId="0" fontId="2" fillId="0" borderId="1" xfId="0" applyFont="1" applyBorder="1" applyAlignment="1" applyProtection="1">
      <alignment vertical="top"/>
      <protection hidden="1"/>
    </xf>
    <xf numFmtId="0" fontId="9" fillId="0" borderId="1" xfId="0" applyFont="1" applyFill="1" applyBorder="1" applyAlignment="1" applyProtection="1">
      <alignment horizontal="center" vertical="center" wrapText="1"/>
      <protection hidden="1"/>
    </xf>
    <xf numFmtId="0" fontId="2" fillId="2" borderId="30" xfId="0" applyFont="1" applyFill="1" applyBorder="1" applyAlignment="1" applyProtection="1">
      <alignment horizontal="center" vertical="top" wrapText="1"/>
      <protection hidden="1"/>
    </xf>
    <xf numFmtId="0" fontId="10" fillId="2" borderId="3" xfId="0" applyFont="1" applyFill="1" applyBorder="1" applyAlignment="1" applyProtection="1">
      <alignment horizontal="left" vertical="top"/>
      <protection hidden="1"/>
    </xf>
    <xf numFmtId="0" fontId="10" fillId="5" borderId="3" xfId="0"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wrapText="1"/>
      <protection hidden="1"/>
    </xf>
    <xf numFmtId="0" fontId="2" fillId="5" borderId="25" xfId="0" applyFont="1" applyFill="1" applyBorder="1" applyAlignment="1" applyProtection="1">
      <alignment horizontal="center" vertical="top" wrapText="1"/>
      <protection hidden="1"/>
    </xf>
    <xf numFmtId="0" fontId="10" fillId="5" borderId="3" xfId="0" applyFont="1" applyFill="1" applyBorder="1" applyAlignment="1" applyProtection="1">
      <alignment horizontal="left" vertical="top"/>
      <protection hidden="1"/>
    </xf>
    <xf numFmtId="0" fontId="9" fillId="2" borderId="8" xfId="0" applyFont="1" applyFill="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4" borderId="22" xfId="0" applyFont="1" applyFill="1" applyBorder="1" applyAlignment="1" applyProtection="1">
      <alignment horizontal="center" vertical="center" wrapText="1"/>
      <protection locked="0"/>
    </xf>
    <xf numFmtId="0" fontId="6" fillId="2" borderId="26" xfId="0" applyFont="1" applyFill="1" applyBorder="1" applyAlignment="1" applyProtection="1">
      <alignment horizontal="left" vertical="top" wrapText="1"/>
      <protection locked="0"/>
    </xf>
    <xf numFmtId="0" fontId="12" fillId="0" borderId="4"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protection locked="0"/>
    </xf>
    <xf numFmtId="0" fontId="9" fillId="0" borderId="0" xfId="0" applyFont="1" applyAlignment="1" applyProtection="1">
      <alignment vertical="center"/>
      <protection locked="0"/>
    </xf>
    <xf numFmtId="0" fontId="14" fillId="3" borderId="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protection hidden="1"/>
    </xf>
    <xf numFmtId="0" fontId="2" fillId="2" borderId="17" xfId="0" applyFont="1" applyFill="1" applyBorder="1" applyAlignment="1" applyProtection="1">
      <alignment horizontal="left" vertical="top" wrapText="1"/>
      <protection hidden="1"/>
    </xf>
    <xf numFmtId="0" fontId="9" fillId="0" borderId="7" xfId="0" applyFont="1" applyBorder="1" applyAlignment="1" applyProtection="1">
      <alignment horizontal="center" vertical="center"/>
      <protection hidden="1"/>
    </xf>
    <xf numFmtId="0" fontId="2" fillId="0" borderId="19" xfId="0" applyFont="1" applyBorder="1" applyAlignment="1" applyProtection="1">
      <alignment horizontal="justify" vertical="top" wrapText="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justify" vertical="top" wrapText="1"/>
      <protection hidden="1"/>
    </xf>
    <xf numFmtId="0" fontId="2" fillId="4" borderId="23" xfId="0" applyFont="1" applyFill="1" applyBorder="1" applyAlignment="1" applyProtection="1">
      <alignment horizontal="justify" vertical="top" wrapText="1"/>
      <protection hidden="1"/>
    </xf>
    <xf numFmtId="0" fontId="2" fillId="0" borderId="5" xfId="0" applyFont="1" applyBorder="1" applyAlignment="1" applyProtection="1">
      <alignment horizontal="justify" vertical="top" wrapText="1"/>
      <protection hidden="1"/>
    </xf>
    <xf numFmtId="0" fontId="9" fillId="0" borderId="15" xfId="0" applyFont="1" applyBorder="1" applyAlignment="1" applyProtection="1">
      <alignment horizontal="center" vertical="center"/>
      <protection hidden="1"/>
    </xf>
    <xf numFmtId="0" fontId="2" fillId="0" borderId="27" xfId="0" applyFont="1" applyBorder="1" applyAlignment="1" applyProtection="1">
      <alignment horizontal="justify" vertical="top" wrapText="1"/>
      <protection hidden="1"/>
    </xf>
    <xf numFmtId="0" fontId="9" fillId="0" borderId="0" xfId="0" applyFont="1" applyAlignment="1" applyProtection="1">
      <alignment vertical="center"/>
      <protection hidden="1"/>
    </xf>
    <xf numFmtId="0" fontId="6" fillId="0" borderId="30" xfId="0" applyFont="1" applyBorder="1" applyAlignment="1" applyProtection="1">
      <alignment horizontal="left" vertical="center" wrapText="1"/>
      <protection hidden="1"/>
    </xf>
    <xf numFmtId="0" fontId="9" fillId="0" borderId="30" xfId="0" applyFont="1" applyBorder="1" applyAlignment="1" applyProtection="1">
      <alignment horizontal="center" wrapText="1"/>
      <protection hidden="1"/>
    </xf>
    <xf numFmtId="0" fontId="2" fillId="0" borderId="3" xfId="0" applyFont="1" applyBorder="1" applyAlignment="1" applyProtection="1">
      <alignment horizontal="justify" vertical="top" wrapText="1"/>
      <protection hidden="1"/>
    </xf>
    <xf numFmtId="0" fontId="10" fillId="7" borderId="3" xfId="0" applyFont="1" applyFill="1" applyBorder="1" applyAlignment="1" applyProtection="1">
      <alignment horizontal="center" vertical="center"/>
      <protection hidden="1"/>
    </xf>
    <xf numFmtId="0" fontId="10" fillId="8" borderId="3"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locked="0"/>
    </xf>
    <xf numFmtId="0" fontId="2" fillId="0" borderId="19" xfId="0" applyFont="1" applyBorder="1" applyAlignment="1" applyProtection="1">
      <alignment horizontal="justify" vertical="center" wrapText="1"/>
      <protection hidden="1"/>
    </xf>
    <xf numFmtId="0" fontId="2" fillId="0" borderId="13" xfId="0" applyFont="1" applyBorder="1" applyAlignment="1" applyProtection="1">
      <alignment horizontal="left" vertical="center" wrapText="1"/>
      <protection hidden="1"/>
    </xf>
    <xf numFmtId="0" fontId="2" fillId="0" borderId="18" xfId="0" applyFont="1" applyBorder="1" applyAlignment="1" applyProtection="1">
      <alignment horizontal="center" vertical="center"/>
      <protection hidden="1"/>
    </xf>
    <xf numFmtId="0" fontId="2" fillId="0" borderId="9" xfId="0" applyFont="1" applyBorder="1" applyAlignment="1" applyProtection="1">
      <alignment horizontal="center" vertical="center"/>
      <protection hidden="1"/>
    </xf>
    <xf numFmtId="0" fontId="2" fillId="0" borderId="4" xfId="0" applyFont="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0" fontId="2" fillId="0" borderId="9" xfId="0" applyFont="1" applyBorder="1" applyAlignment="1" applyProtection="1">
      <alignment horizontal="center" vertical="center" wrapText="1"/>
      <protection hidden="1"/>
    </xf>
    <xf numFmtId="0" fontId="2" fillId="0" borderId="19" xfId="0" applyFont="1" applyBorder="1" applyAlignment="1" applyProtection="1">
      <alignment horizontal="left" vertical="center" wrapText="1"/>
      <protection hidden="1"/>
    </xf>
    <xf numFmtId="0" fontId="6" fillId="9" borderId="21" xfId="0" applyFont="1" applyFill="1" applyBorder="1" applyAlignment="1" applyProtection="1">
      <alignment horizontal="center" vertical="top"/>
      <protection hidden="1"/>
    </xf>
    <xf numFmtId="0" fontId="3" fillId="9" borderId="25" xfId="0" applyFont="1" applyFill="1" applyBorder="1" applyAlignment="1" applyProtection="1">
      <alignment horizontal="center" vertical="top"/>
      <protection hidden="1"/>
    </xf>
    <xf numFmtId="0" fontId="6" fillId="9" borderId="26" xfId="0" applyFont="1" applyFill="1" applyBorder="1" applyAlignment="1" applyProtection="1">
      <alignment horizontal="left" vertical="top" wrapText="1"/>
      <protection hidden="1"/>
    </xf>
    <xf numFmtId="0" fontId="6" fillId="9" borderId="26" xfId="0" applyFont="1" applyFill="1" applyBorder="1" applyAlignment="1" applyProtection="1">
      <alignment horizontal="left" vertical="top" wrapText="1"/>
      <protection locked="0"/>
    </xf>
    <xf numFmtId="0" fontId="2" fillId="9" borderId="23" xfId="0" applyFont="1" applyFill="1" applyBorder="1" applyAlignment="1" applyProtection="1">
      <alignment horizontal="left" vertical="top" wrapText="1"/>
      <protection hidden="1"/>
    </xf>
    <xf numFmtId="0" fontId="2" fillId="0" borderId="16"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2" fillId="0" borderId="14" xfId="0" applyFont="1" applyBorder="1" applyAlignment="1" applyProtection="1">
      <alignment horizontal="left" vertical="center" wrapText="1"/>
      <protection hidden="1"/>
    </xf>
    <xf numFmtId="0" fontId="2" fillId="0" borderId="17" xfId="0" applyFont="1" applyBorder="1" applyAlignment="1" applyProtection="1">
      <alignment horizontal="left" vertical="center" wrapText="1"/>
      <protection hidden="1"/>
    </xf>
    <xf numFmtId="0" fontId="6" fillId="10" borderId="21" xfId="0" applyFont="1" applyFill="1" applyBorder="1" applyAlignment="1" applyProtection="1">
      <alignment horizontal="center" vertical="top"/>
      <protection hidden="1"/>
    </xf>
    <xf numFmtId="0" fontId="3" fillId="10" borderId="25" xfId="0" applyFont="1" applyFill="1" applyBorder="1" applyAlignment="1" applyProtection="1">
      <alignment horizontal="center" vertical="top"/>
      <protection hidden="1"/>
    </xf>
    <xf numFmtId="0" fontId="6" fillId="10" borderId="26" xfId="0" applyFont="1" applyFill="1" applyBorder="1" applyAlignment="1" applyProtection="1">
      <alignment horizontal="left" vertical="top" wrapText="1"/>
      <protection hidden="1"/>
    </xf>
    <xf numFmtId="0" fontId="2" fillId="10" borderId="23" xfId="0" applyFont="1" applyFill="1" applyBorder="1" applyAlignment="1" applyProtection="1">
      <alignment horizontal="left" vertical="top" wrapText="1"/>
      <protection hidden="1"/>
    </xf>
    <xf numFmtId="0" fontId="6" fillId="11" borderId="21" xfId="0" applyFont="1" applyFill="1" applyBorder="1" applyAlignment="1" applyProtection="1">
      <alignment horizontal="center" vertical="top"/>
      <protection hidden="1"/>
    </xf>
    <xf numFmtId="0" fontId="6" fillId="11" borderId="25" xfId="0" applyFont="1" applyFill="1" applyBorder="1" applyAlignment="1" applyProtection="1">
      <alignment horizontal="left" vertical="top" wrapText="1"/>
      <protection hidden="1"/>
    </xf>
    <xf numFmtId="0" fontId="6" fillId="11" borderId="26" xfId="0" applyFont="1" applyFill="1" applyBorder="1" applyAlignment="1" applyProtection="1">
      <alignment horizontal="left" vertical="top" wrapText="1"/>
      <protection hidden="1"/>
    </xf>
    <xf numFmtId="0" fontId="2" fillId="0" borderId="0" xfId="0" applyFont="1" applyAlignment="1">
      <alignment horizontal="justify" vertical="center" wrapText="1"/>
    </xf>
    <xf numFmtId="0" fontId="6" fillId="12" borderId="21" xfId="0" applyFont="1" applyFill="1" applyBorder="1" applyAlignment="1" applyProtection="1">
      <alignment horizontal="center" vertical="top"/>
      <protection hidden="1"/>
    </xf>
    <xf numFmtId="0" fontId="6" fillId="12" borderId="25" xfId="0" applyFont="1" applyFill="1" applyBorder="1" applyAlignment="1" applyProtection="1">
      <alignment horizontal="left" vertical="top" wrapText="1"/>
      <protection hidden="1"/>
    </xf>
    <xf numFmtId="0" fontId="6" fillId="12" borderId="26" xfId="0" applyFont="1" applyFill="1" applyBorder="1" applyAlignment="1" applyProtection="1">
      <alignment horizontal="left" vertical="top" wrapText="1"/>
      <protection hidden="1"/>
    </xf>
    <xf numFmtId="0" fontId="9" fillId="3" borderId="1" xfId="0" applyFont="1" applyFill="1" applyBorder="1" applyAlignment="1" applyProtection="1">
      <alignment horizontal="center" vertical="center" wrapText="1"/>
      <protection locked="0"/>
    </xf>
    <xf numFmtId="0" fontId="9" fillId="0" borderId="1" xfId="0" applyFont="1" applyBorder="1" applyAlignment="1" applyProtection="1">
      <alignment vertical="center"/>
      <protection hidden="1"/>
    </xf>
    <xf numFmtId="0" fontId="3" fillId="0" borderId="21" xfId="0" applyFont="1" applyBorder="1" applyAlignment="1" applyProtection="1">
      <alignment horizontal="center" vertical="center" wrapText="1"/>
      <protection hidden="1"/>
    </xf>
    <xf numFmtId="0" fontId="10" fillId="5" borderId="3" xfId="0" applyFont="1" applyFill="1" applyBorder="1" applyAlignment="1" applyProtection="1">
      <alignment horizontal="center" vertical="center"/>
      <protection hidden="1"/>
    </xf>
    <xf numFmtId="0" fontId="2" fillId="0" borderId="0" xfId="0" applyFont="1" applyFill="1" applyBorder="1" applyAlignment="1" applyProtection="1">
      <alignment horizontal="center" vertical="top" wrapText="1"/>
      <protection hidden="1"/>
    </xf>
    <xf numFmtId="0" fontId="10"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justify" vertical="top" wrapText="1"/>
      <protection hidden="1"/>
    </xf>
    <xf numFmtId="0" fontId="9" fillId="3" borderId="9" xfId="0" applyFont="1" applyFill="1" applyBorder="1" applyAlignment="1" applyProtection="1">
      <alignment horizontal="left" vertical="center" wrapText="1"/>
      <protection hidden="1"/>
    </xf>
    <xf numFmtId="0" fontId="10" fillId="3" borderId="4" xfId="0" applyFont="1" applyFill="1" applyBorder="1" applyAlignment="1" applyProtection="1">
      <alignment horizontal="left" vertical="center" wrapText="1"/>
      <protection hidden="1"/>
    </xf>
    <xf numFmtId="0" fontId="10" fillId="3" borderId="4" xfId="0" applyFont="1" applyFill="1" applyBorder="1" applyAlignment="1" applyProtection="1">
      <alignment horizontal="left" vertical="center" wrapText="1"/>
      <protection locked="0"/>
    </xf>
    <xf numFmtId="0" fontId="10" fillId="3" borderId="19" xfId="0" applyFont="1" applyFill="1" applyBorder="1" applyAlignment="1" applyProtection="1">
      <alignment horizontal="left" vertical="center" wrapText="1"/>
      <protection hidden="1"/>
    </xf>
    <xf numFmtId="0" fontId="5" fillId="3" borderId="18" xfId="0" applyFont="1" applyFill="1" applyBorder="1" applyAlignment="1" applyProtection="1">
      <alignment horizontal="center" vertical="center"/>
      <protection hidden="1"/>
    </xf>
    <xf numFmtId="0" fontId="5" fillId="3" borderId="9" xfId="0" applyFont="1" applyFill="1" applyBorder="1" applyAlignment="1" applyProtection="1">
      <alignment horizontal="center" vertical="center"/>
      <protection hidden="1"/>
    </xf>
    <xf numFmtId="0" fontId="5" fillId="3" borderId="0" xfId="0" applyFont="1" applyFill="1" applyBorder="1" applyAlignment="1" applyProtection="1">
      <alignment horizontal="center" vertical="center"/>
      <protection hidden="1"/>
    </xf>
    <xf numFmtId="0" fontId="2" fillId="0" borderId="0" xfId="0" applyFont="1" applyBorder="1" applyAlignment="1">
      <alignment horizontal="justify" vertical="center" wrapText="1"/>
    </xf>
    <xf numFmtId="0" fontId="9" fillId="3" borderId="18" xfId="0" applyFont="1" applyFill="1" applyBorder="1" applyAlignment="1" applyProtection="1">
      <alignment horizontal="left" vertical="center" wrapText="1"/>
      <protection hidden="1"/>
    </xf>
    <xf numFmtId="0" fontId="5" fillId="0" borderId="0" xfId="0" applyFont="1" applyAlignment="1">
      <alignment horizontal="justify" vertical="center" wrapText="1"/>
    </xf>
    <xf numFmtId="0" fontId="3" fillId="3" borderId="18" xfId="0" applyFont="1" applyFill="1" applyBorder="1" applyAlignment="1" applyProtection="1">
      <alignment horizontal="center" vertical="center"/>
      <protection hidden="1"/>
    </xf>
    <xf numFmtId="0" fontId="3" fillId="3" borderId="9" xfId="0" applyFont="1" applyFill="1" applyBorder="1" applyAlignment="1" applyProtection="1">
      <alignment horizontal="center" vertical="center"/>
      <protection hidden="1"/>
    </xf>
    <xf numFmtId="0" fontId="2" fillId="3" borderId="18" xfId="0" applyFont="1" applyFill="1" applyBorder="1" applyAlignment="1" applyProtection="1">
      <alignment horizontal="center" vertical="center"/>
      <protection hidden="1"/>
    </xf>
    <xf numFmtId="0" fontId="2" fillId="3" borderId="9" xfId="0" applyFont="1" applyFill="1" applyBorder="1" applyAlignment="1" applyProtection="1">
      <alignment horizontal="center" vertical="center"/>
      <protection hidden="1"/>
    </xf>
    <xf numFmtId="0" fontId="10" fillId="3" borderId="18" xfId="0" applyFont="1" applyFill="1" applyBorder="1" applyAlignment="1" applyProtection="1">
      <alignment horizontal="center" vertical="center" wrapText="1"/>
      <protection hidden="1"/>
    </xf>
    <xf numFmtId="0" fontId="10" fillId="3" borderId="9" xfId="0" applyFont="1" applyFill="1" applyBorder="1" applyAlignment="1" applyProtection="1">
      <alignment horizontal="left" vertical="center" wrapText="1"/>
      <protection hidden="1"/>
    </xf>
    <xf numFmtId="0" fontId="2" fillId="0" borderId="38" xfId="0" applyFont="1" applyFill="1" applyBorder="1" applyAlignment="1" applyProtection="1">
      <alignment horizontal="center" vertical="top"/>
      <protection hidden="1"/>
    </xf>
    <xf numFmtId="0" fontId="2" fillId="6" borderId="38" xfId="0" applyFont="1" applyFill="1" applyBorder="1" applyAlignment="1" applyProtection="1">
      <alignment horizontal="center" vertical="top"/>
      <protection hidden="1"/>
    </xf>
    <xf numFmtId="0" fontId="2" fillId="0" borderId="39" xfId="0" applyFont="1" applyBorder="1" applyAlignment="1" applyProtection="1">
      <alignment horizontal="center" vertical="top"/>
      <protection hidden="1"/>
    </xf>
    <xf numFmtId="0" fontId="2" fillId="0" borderId="38" xfId="0" applyFont="1" applyBorder="1" applyAlignment="1" applyProtection="1">
      <alignment horizontal="center" vertical="top"/>
      <protection hidden="1"/>
    </xf>
    <xf numFmtId="0" fontId="2" fillId="0" borderId="24" xfId="0" applyFont="1" applyBorder="1" applyAlignment="1" applyProtection="1">
      <alignment vertical="top"/>
      <protection hidden="1"/>
    </xf>
    <xf numFmtId="0" fontId="2" fillId="0" borderId="20" xfId="0" applyFont="1" applyBorder="1" applyAlignment="1" applyProtection="1">
      <alignment horizontal="justify" vertical="top" wrapText="1"/>
      <protection hidden="1"/>
    </xf>
    <xf numFmtId="0" fontId="2" fillId="0" borderId="17" xfId="0" applyFont="1" applyBorder="1" applyAlignment="1" applyProtection="1">
      <alignment horizontal="justify" vertical="top" wrapText="1"/>
      <protection hidden="1"/>
    </xf>
    <xf numFmtId="0" fontId="2" fillId="0" borderId="20" xfId="0" applyFont="1" applyBorder="1" applyAlignment="1" applyProtection="1">
      <alignment horizontal="justify" vertical="top" wrapText="1"/>
      <protection hidden="1"/>
    </xf>
    <xf numFmtId="0" fontId="2" fillId="0" borderId="17" xfId="0" applyFont="1" applyBorder="1" applyAlignment="1" applyProtection="1">
      <alignment horizontal="justify" vertical="top" wrapText="1"/>
      <protection hidden="1"/>
    </xf>
    <xf numFmtId="0" fontId="2" fillId="0" borderId="1" xfId="0" applyFont="1" applyBorder="1" applyAlignment="1" applyProtection="1">
      <alignment horizontal="center" vertical="top"/>
      <protection hidden="1"/>
    </xf>
    <xf numFmtId="0" fontId="2" fillId="12" borderId="16" xfId="0" applyFont="1" applyFill="1" applyBorder="1" applyAlignment="1" applyProtection="1">
      <alignment horizontal="center" vertical="top"/>
      <protection hidden="1"/>
    </xf>
    <xf numFmtId="0" fontId="2" fillId="2" borderId="17" xfId="0" applyFont="1" applyFill="1" applyBorder="1" applyAlignment="1" applyProtection="1">
      <alignment horizontal="justify" vertical="top" wrapText="1"/>
      <protection hidden="1"/>
    </xf>
    <xf numFmtId="0" fontId="10" fillId="3" borderId="19" xfId="0" applyFont="1" applyFill="1" applyBorder="1" applyAlignment="1" applyProtection="1">
      <alignment horizontal="justify" vertical="center" wrapText="1"/>
      <protection hidden="1"/>
    </xf>
    <xf numFmtId="0" fontId="4" fillId="0" borderId="4" xfId="0" applyFont="1" applyBorder="1" applyAlignment="1" applyProtection="1">
      <alignment horizontal="justify" vertical="top" wrapText="1"/>
      <protection hidden="1"/>
    </xf>
    <xf numFmtId="0" fontId="2" fillId="2" borderId="23" xfId="0" applyFont="1" applyFill="1" applyBorder="1" applyAlignment="1" applyProtection="1">
      <alignment horizontal="justify" vertical="top" wrapText="1"/>
      <protection hidden="1"/>
    </xf>
    <xf numFmtId="0" fontId="2" fillId="0" borderId="37" xfId="0" applyFont="1" applyBorder="1" applyAlignment="1" applyProtection="1">
      <alignment horizontal="justify" vertical="top" wrapText="1"/>
      <protection hidden="1"/>
    </xf>
    <xf numFmtId="0" fontId="2" fillId="0" borderId="28" xfId="0" applyFont="1" applyBorder="1" applyAlignment="1" applyProtection="1">
      <alignment horizontal="justify" vertical="top" wrapText="1"/>
      <protection hidden="1"/>
    </xf>
    <xf numFmtId="0" fontId="2" fillId="0" borderId="11" xfId="0" applyFont="1" applyBorder="1" applyAlignment="1" applyProtection="1">
      <alignment horizontal="justify" vertical="top" wrapText="1"/>
      <protection hidden="1"/>
    </xf>
    <xf numFmtId="0" fontId="2" fillId="0" borderId="27" xfId="0" applyFont="1" applyBorder="1" applyAlignment="1" applyProtection="1">
      <alignment horizontal="justify" vertical="top" wrapText="1"/>
      <protection hidden="1"/>
    </xf>
    <xf numFmtId="0" fontId="2" fillId="0" borderId="19" xfId="0" applyFont="1" applyBorder="1" applyAlignment="1" applyProtection="1">
      <alignment horizontal="justify" vertical="top"/>
      <protection hidden="1"/>
    </xf>
    <xf numFmtId="0" fontId="10" fillId="3" borderId="4" xfId="0" applyFont="1" applyFill="1" applyBorder="1" applyAlignment="1" applyProtection="1">
      <alignment horizontal="justify" vertical="center" wrapText="1"/>
      <protection hidden="1"/>
    </xf>
    <xf numFmtId="0" fontId="6" fillId="2" borderId="26" xfId="0" applyFont="1" applyFill="1" applyBorder="1" applyAlignment="1" applyProtection="1">
      <alignment horizontal="justify" vertical="top" wrapText="1"/>
      <protection hidden="1"/>
    </xf>
    <xf numFmtId="0" fontId="3" fillId="0" borderId="20" xfId="0" applyFont="1" applyBorder="1" applyAlignment="1" applyProtection="1">
      <alignment horizontal="justify" vertical="top" wrapText="1"/>
      <protection hidden="1"/>
    </xf>
    <xf numFmtId="0" fontId="2" fillId="0" borderId="7" xfId="0" applyFont="1" applyBorder="1" applyAlignment="1" applyProtection="1">
      <alignment horizontal="justify" vertical="top" wrapText="1"/>
      <protection hidden="1"/>
    </xf>
    <xf numFmtId="0" fontId="2" fillId="0" borderId="0" xfId="0" applyFont="1" applyAlignment="1" applyProtection="1">
      <alignment horizontal="justify" vertical="top" wrapText="1"/>
      <protection hidden="1"/>
    </xf>
    <xf numFmtId="0" fontId="2" fillId="0" borderId="4" xfId="0" applyFont="1" applyFill="1" applyBorder="1" applyAlignment="1" applyProtection="1">
      <alignment horizontal="justify" vertical="top" wrapText="1"/>
      <protection hidden="1"/>
    </xf>
    <xf numFmtId="0" fontId="2" fillId="2" borderId="3" xfId="0" applyFont="1" applyFill="1" applyBorder="1" applyAlignment="1" applyProtection="1">
      <alignment horizontal="justify" vertical="top" wrapText="1"/>
      <protection hidden="1"/>
    </xf>
    <xf numFmtId="0" fontId="6" fillId="2" borderId="23" xfId="0" applyFont="1" applyFill="1" applyBorder="1" applyAlignment="1" applyProtection="1">
      <alignment horizontal="justify" vertical="top" wrapText="1"/>
      <protection hidden="1"/>
    </xf>
    <xf numFmtId="0" fontId="10" fillId="3" borderId="7" xfId="0" applyFont="1" applyFill="1" applyBorder="1" applyAlignment="1" applyProtection="1">
      <alignment horizontal="justify" vertical="center" wrapText="1"/>
      <protection hidden="1"/>
    </xf>
    <xf numFmtId="0" fontId="12" fillId="0" borderId="7" xfId="0" applyFont="1" applyBorder="1" applyAlignment="1" applyProtection="1">
      <alignment horizontal="justify" vertical="center" wrapText="1"/>
      <protection hidden="1"/>
    </xf>
    <xf numFmtId="0" fontId="6" fillId="0" borderId="30" xfId="0" applyFont="1" applyBorder="1" applyAlignment="1" applyProtection="1">
      <alignment horizontal="justify" vertical="center" wrapText="1"/>
      <protection hidden="1"/>
    </xf>
    <xf numFmtId="0" fontId="6" fillId="2" borderId="10" xfId="0" applyFont="1" applyFill="1" applyBorder="1" applyAlignment="1" applyProtection="1">
      <alignment horizontal="justify" vertical="top" wrapText="1"/>
      <protection hidden="1"/>
    </xf>
    <xf numFmtId="0" fontId="2" fillId="0" borderId="15" xfId="0" applyFont="1" applyBorder="1" applyAlignment="1" applyProtection="1">
      <alignment horizontal="justify" vertical="top" wrapText="1"/>
      <protection hidden="1"/>
    </xf>
    <xf numFmtId="0" fontId="10" fillId="4" borderId="26" xfId="0" applyFont="1" applyFill="1" applyBorder="1" applyAlignment="1" applyProtection="1">
      <alignment horizontal="justify" vertical="center" wrapText="1"/>
      <protection hidden="1"/>
    </xf>
    <xf numFmtId="0" fontId="2" fillId="0" borderId="14" xfId="0" applyFont="1" applyBorder="1" applyAlignment="1" applyProtection="1">
      <alignment horizontal="justify" vertical="top" wrapText="1"/>
      <protection hidden="1"/>
    </xf>
    <xf numFmtId="0" fontId="2" fillId="0" borderId="13" xfId="0" applyFont="1" applyBorder="1" applyAlignment="1" applyProtection="1">
      <alignment horizontal="justify" vertical="top" wrapText="1"/>
      <protection hidden="1"/>
    </xf>
    <xf numFmtId="0" fontId="2" fillId="0" borderId="29" xfId="0" applyFont="1" applyBorder="1" applyAlignment="1" applyProtection="1">
      <alignment horizontal="justify" vertical="top" wrapText="1"/>
      <protection hidden="1"/>
    </xf>
    <xf numFmtId="0" fontId="4" fillId="0" borderId="14" xfId="0" applyFont="1" applyBorder="1" applyAlignment="1" applyProtection="1">
      <alignment horizontal="justify" vertical="top" wrapText="1"/>
      <protection hidden="1"/>
    </xf>
    <xf numFmtId="0" fontId="2" fillId="0" borderId="4" xfId="0" applyFont="1" applyBorder="1" applyAlignment="1" applyProtection="1">
      <alignment horizontal="justify" vertical="top"/>
      <protection hidden="1"/>
    </xf>
    <xf numFmtId="0" fontId="2" fillId="0" borderId="13" xfId="0" applyFont="1" applyBorder="1" applyAlignment="1" applyProtection="1">
      <alignment horizontal="justify" vertical="top"/>
      <protection hidden="1"/>
    </xf>
    <xf numFmtId="0" fontId="12" fillId="0" borderId="4" xfId="0" applyFont="1" applyBorder="1" applyAlignment="1" applyProtection="1">
      <alignment horizontal="justify" vertical="top" wrapText="1"/>
      <protection hidden="1"/>
    </xf>
    <xf numFmtId="0" fontId="2" fillId="0" borderId="0" xfId="0" applyFont="1" applyBorder="1" applyAlignment="1" applyProtection="1">
      <alignment horizontal="justify" vertical="top"/>
      <protection hidden="1"/>
    </xf>
    <xf numFmtId="0" fontId="10" fillId="2" borderId="3" xfId="0" applyFont="1" applyFill="1" applyBorder="1" applyAlignment="1" applyProtection="1">
      <alignment horizontal="justify" vertical="top"/>
      <protection hidden="1"/>
    </xf>
    <xf numFmtId="0" fontId="10" fillId="5" borderId="3" xfId="0" applyFont="1" applyFill="1" applyBorder="1" applyAlignment="1" applyProtection="1">
      <alignment horizontal="justify" vertical="top"/>
      <protection hidden="1"/>
    </xf>
  </cellXfs>
  <cellStyles count="2">
    <cellStyle name="Normal" xfId="0" builtinId="0"/>
    <cellStyle name="Normal 2" xfId="1"/>
  </cellStyles>
  <dxfs count="539">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4" tint="-0.24994659260841701"/>
      </font>
      <fill>
        <patternFill>
          <bgColor rgb="FFF9EEA9"/>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FF0000"/>
      </font>
      <fill>
        <patternFill>
          <bgColor rgb="FFFFCCCC"/>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ill>
        <patternFill>
          <bgColor rgb="FFCEEAB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FF0000"/>
      </font>
      <fill>
        <patternFill>
          <bgColor rgb="FFFFCCCC"/>
        </patternFill>
      </fill>
    </dxf>
  </dxfs>
  <tableStyles count="0" defaultTableStyle="TableStyleMedium9" defaultPivotStyle="PivotStyleLight16"/>
  <colors>
    <mruColors>
      <color rgb="FFF9EEA9"/>
      <color rgb="FFFFFF00"/>
      <color rgb="FFCCFFCC"/>
      <color rgb="FFF0FFD1"/>
      <color rgb="FFDCFF97"/>
      <color rgb="FF99CC00"/>
      <color rgb="FFFFCCCC"/>
      <color rgb="FFCEEAB0"/>
      <color rgb="FFCCFF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3.png"/><Relationship Id="rId4"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editAs="oneCell">
    <xdr:from>
      <xdr:col>2</xdr:col>
      <xdr:colOff>594947</xdr:colOff>
      <xdr:row>154</xdr:row>
      <xdr:rowOff>168698</xdr:rowOff>
    </xdr:from>
    <xdr:to>
      <xdr:col>2</xdr:col>
      <xdr:colOff>3498607</xdr:colOff>
      <xdr:row>154</xdr:row>
      <xdr:rowOff>916598</xdr:rowOff>
    </xdr:to>
    <xdr:pic>
      <xdr:nvPicPr>
        <xdr:cNvPr id="5" name="Picture 4" descr="LAI.JPG">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2137997" y="86931923"/>
          <a:ext cx="2903660" cy="747900"/>
        </a:xfrm>
        <a:prstGeom prst="rect">
          <a:avLst/>
        </a:prstGeom>
      </xdr:spPr>
    </xdr:pic>
    <xdr:clientData/>
  </xdr:twoCellAnchor>
  <xdr:twoCellAnchor editAs="oneCell">
    <xdr:from>
      <xdr:col>2</xdr:col>
      <xdr:colOff>763873</xdr:colOff>
      <xdr:row>153</xdr:row>
      <xdr:rowOff>234689</xdr:rowOff>
    </xdr:from>
    <xdr:to>
      <xdr:col>2</xdr:col>
      <xdr:colOff>2893076</xdr:colOff>
      <xdr:row>153</xdr:row>
      <xdr:rowOff>489355</xdr:rowOff>
    </xdr:to>
    <xdr:pic>
      <xdr:nvPicPr>
        <xdr:cNvPr id="6" name="Picture 3" descr="Optimization of Leaf Area Estimation in a High-Density Apple Orchard Using  Hemispherical Photography in: HortScience Volume 53 Issue 6 (2018)">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309040" y="64570772"/>
          <a:ext cx="2129203" cy="254666"/>
        </a:xfrm>
        <a:prstGeom prst="rect">
          <a:avLst/>
        </a:prstGeom>
        <a:noFill/>
      </xdr:spPr>
    </xdr:pic>
    <xdr:clientData/>
  </xdr:twoCellAnchor>
  <xdr:twoCellAnchor editAs="oneCell">
    <xdr:from>
      <xdr:col>9</xdr:col>
      <xdr:colOff>171450</xdr:colOff>
      <xdr:row>120</xdr:row>
      <xdr:rowOff>0</xdr:rowOff>
    </xdr:from>
    <xdr:to>
      <xdr:col>12</xdr:col>
      <xdr:colOff>170391</xdr:colOff>
      <xdr:row>130</xdr:row>
      <xdr:rowOff>398993</xdr:rowOff>
    </xdr:to>
    <xdr:pic>
      <xdr:nvPicPr>
        <xdr:cNvPr id="1026" name="Picture 2">
          <a:extLst>
            <a:ext uri="{FF2B5EF4-FFF2-40B4-BE49-F238E27FC236}">
              <a16:creationId xmlns=""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4735175" y="58245375"/>
          <a:ext cx="4714875" cy="7000875"/>
        </a:xfrm>
        <a:prstGeom prst="rect">
          <a:avLst/>
        </a:prstGeom>
        <a:noFill/>
        <a:ln w="1">
          <a:noFill/>
          <a:miter lim="800000"/>
          <a:headEnd/>
          <a:tailEnd type="none" w="med" len="med"/>
        </a:ln>
        <a:effectLst/>
      </xdr:spPr>
    </xdr:pic>
    <xdr:clientData/>
  </xdr:twoCellAnchor>
  <xdr:twoCellAnchor editAs="oneCell">
    <xdr:from>
      <xdr:col>2</xdr:col>
      <xdr:colOff>1323975</xdr:colOff>
      <xdr:row>169</xdr:row>
      <xdr:rowOff>809625</xdr:rowOff>
    </xdr:from>
    <xdr:to>
      <xdr:col>2</xdr:col>
      <xdr:colOff>4791075</xdr:colOff>
      <xdr:row>169</xdr:row>
      <xdr:rowOff>1508930</xdr:rowOff>
    </xdr:to>
    <xdr:pic>
      <xdr:nvPicPr>
        <xdr:cNvPr id="8" name="Picture 1">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867025" y="96173925"/>
          <a:ext cx="3467100" cy="699305"/>
        </a:xfrm>
        <a:prstGeom prst="rect">
          <a:avLst/>
        </a:prstGeom>
        <a:noFill/>
        <a:ln w="1">
          <a:noFill/>
          <a:miter lim="800000"/>
          <a:headEnd/>
          <a:tailEnd type="none" w="med" len="med"/>
        </a:ln>
        <a:effectLst/>
      </xdr:spPr>
    </xdr:pic>
    <xdr:clientData/>
  </xdr:twoCellAnchor>
  <xdr:twoCellAnchor editAs="oneCell">
    <xdr:from>
      <xdr:col>2</xdr:col>
      <xdr:colOff>5767916</xdr:colOff>
      <xdr:row>44</xdr:row>
      <xdr:rowOff>56570</xdr:rowOff>
    </xdr:from>
    <xdr:to>
      <xdr:col>2</xdr:col>
      <xdr:colOff>6241055</xdr:colOff>
      <xdr:row>44</xdr:row>
      <xdr:rowOff>505882</xdr:rowOff>
    </xdr:to>
    <xdr:pic>
      <xdr:nvPicPr>
        <xdr:cNvPr id="10"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6699249" y="24048987"/>
          <a:ext cx="473139" cy="449312"/>
        </a:xfrm>
        <a:prstGeom prst="rect">
          <a:avLst/>
        </a:prstGeom>
        <a:noFill/>
        <a:ln w="1">
          <a:noFill/>
          <a:miter lim="800000"/>
          <a:headEnd/>
          <a:tailEnd type="none" w="med" len="med"/>
        </a:ln>
        <a:effectLst/>
      </xdr:spPr>
    </xdr:pic>
    <xdr:clientData/>
  </xdr:twoCellAnchor>
  <xdr:twoCellAnchor editAs="oneCell">
    <xdr:from>
      <xdr:col>2</xdr:col>
      <xdr:colOff>5750983</xdr:colOff>
      <xdr:row>31</xdr:row>
      <xdr:rowOff>50220</xdr:rowOff>
    </xdr:from>
    <xdr:to>
      <xdr:col>2</xdr:col>
      <xdr:colOff>6224122</xdr:colOff>
      <xdr:row>31</xdr:row>
      <xdr:rowOff>499532</xdr:rowOff>
    </xdr:to>
    <xdr:pic>
      <xdr:nvPicPr>
        <xdr:cNvPr id="11"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6682316" y="17671470"/>
          <a:ext cx="473139" cy="449312"/>
        </a:xfrm>
        <a:prstGeom prst="rect">
          <a:avLst/>
        </a:prstGeom>
        <a:noFill/>
        <a:ln w="1">
          <a:noFill/>
          <a:miter lim="800000"/>
          <a:headEnd/>
          <a:tailEnd type="none" w="med" len="med"/>
        </a:ln>
        <a:effectLst/>
      </xdr:spPr>
    </xdr:pic>
    <xdr:clientData/>
  </xdr:twoCellAnchor>
  <xdr:twoCellAnchor editAs="oneCell">
    <xdr:from>
      <xdr:col>2</xdr:col>
      <xdr:colOff>5725583</xdr:colOff>
      <xdr:row>129</xdr:row>
      <xdr:rowOff>74084</xdr:rowOff>
    </xdr:from>
    <xdr:to>
      <xdr:col>2</xdr:col>
      <xdr:colOff>6198722</xdr:colOff>
      <xdr:row>129</xdr:row>
      <xdr:rowOff>523396</xdr:rowOff>
    </xdr:to>
    <xdr:pic>
      <xdr:nvPicPr>
        <xdr:cNvPr id="14"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6656916" y="67585167"/>
          <a:ext cx="473139" cy="449312"/>
        </a:xfrm>
        <a:prstGeom prst="rect">
          <a:avLst/>
        </a:prstGeom>
        <a:noFill/>
        <a:ln w="1">
          <a:noFill/>
          <a:miter lim="800000"/>
          <a:headEnd/>
          <a:tailEnd type="none" w="med" len="med"/>
        </a:ln>
        <a:effectLst/>
      </xdr:spPr>
    </xdr:pic>
    <xdr:clientData/>
  </xdr:twoCellAnchor>
  <xdr:twoCellAnchor editAs="oneCell">
    <xdr:from>
      <xdr:col>2</xdr:col>
      <xdr:colOff>5739896</xdr:colOff>
      <xdr:row>139</xdr:row>
      <xdr:rowOff>42334</xdr:rowOff>
    </xdr:from>
    <xdr:to>
      <xdr:col>2</xdr:col>
      <xdr:colOff>6239933</xdr:colOff>
      <xdr:row>139</xdr:row>
      <xdr:rowOff>505884</xdr:rowOff>
    </xdr:to>
    <xdr:pic>
      <xdr:nvPicPr>
        <xdr:cNvPr id="1035" name="Picture 11"/>
        <xdr:cNvPicPr>
          <a:picLocks noChangeAspect="1" noChangeArrowheads="1"/>
        </xdr:cNvPicPr>
      </xdr:nvPicPr>
      <xdr:blipFill>
        <a:blip xmlns:r="http://schemas.openxmlformats.org/officeDocument/2006/relationships" r:embed="rId6" cstate="print"/>
        <a:srcRect/>
        <a:stretch>
          <a:fillRect/>
        </a:stretch>
      </xdr:blipFill>
      <xdr:spPr bwMode="auto">
        <a:xfrm>
          <a:off x="6671229" y="74845334"/>
          <a:ext cx="500037" cy="463550"/>
        </a:xfrm>
        <a:prstGeom prst="rect">
          <a:avLst/>
        </a:prstGeom>
        <a:noFill/>
        <a:ln w="1">
          <a:noFill/>
          <a:miter lim="800000"/>
          <a:headEnd/>
          <a:tailEnd type="none" w="med" len="med"/>
        </a:ln>
        <a:effectLst/>
      </xdr:spPr>
    </xdr:pic>
    <xdr:clientData/>
  </xdr:twoCellAnchor>
  <xdr:twoCellAnchor editAs="oneCell">
    <xdr:from>
      <xdr:col>2</xdr:col>
      <xdr:colOff>5736167</xdr:colOff>
      <xdr:row>206</xdr:row>
      <xdr:rowOff>38022</xdr:rowOff>
    </xdr:from>
    <xdr:to>
      <xdr:col>2</xdr:col>
      <xdr:colOff>6248399</xdr:colOff>
      <xdr:row>206</xdr:row>
      <xdr:rowOff>531282</xdr:rowOff>
    </xdr:to>
    <xdr:pic>
      <xdr:nvPicPr>
        <xdr:cNvPr id="1036" name="Picture 12"/>
        <xdr:cNvPicPr>
          <a:picLocks noChangeAspect="1" noChangeArrowheads="1"/>
        </xdr:cNvPicPr>
      </xdr:nvPicPr>
      <xdr:blipFill>
        <a:blip xmlns:r="http://schemas.openxmlformats.org/officeDocument/2006/relationships" r:embed="rId7" cstate="print"/>
        <a:srcRect/>
        <a:stretch>
          <a:fillRect/>
        </a:stretch>
      </xdr:blipFill>
      <xdr:spPr bwMode="auto">
        <a:xfrm>
          <a:off x="6667500" y="107850439"/>
          <a:ext cx="512232" cy="493260"/>
        </a:xfrm>
        <a:prstGeom prst="rect">
          <a:avLst/>
        </a:prstGeom>
        <a:noFill/>
        <a:ln w="1">
          <a:noFill/>
          <a:miter lim="800000"/>
          <a:headEnd/>
          <a:tailEnd type="none" w="med" len="med"/>
        </a:ln>
        <a:effectLst/>
      </xdr:spPr>
    </xdr:pic>
    <xdr:clientData/>
  </xdr:twoCellAnchor>
  <xdr:twoCellAnchor editAs="oneCell">
    <xdr:from>
      <xdr:col>2</xdr:col>
      <xdr:colOff>5757333</xdr:colOff>
      <xdr:row>189</xdr:row>
      <xdr:rowOff>39847</xdr:rowOff>
    </xdr:from>
    <xdr:to>
      <xdr:col>2</xdr:col>
      <xdr:colOff>6240992</xdr:colOff>
      <xdr:row>189</xdr:row>
      <xdr:rowOff>521758</xdr:rowOff>
    </xdr:to>
    <xdr:pic>
      <xdr:nvPicPr>
        <xdr:cNvPr id="1037" name="Picture 13"/>
        <xdr:cNvPicPr>
          <a:picLocks noChangeAspect="1" noChangeArrowheads="1"/>
        </xdr:cNvPicPr>
      </xdr:nvPicPr>
      <xdr:blipFill>
        <a:blip xmlns:r="http://schemas.openxmlformats.org/officeDocument/2006/relationships" r:embed="rId8" cstate="print"/>
        <a:srcRect/>
        <a:stretch>
          <a:fillRect/>
        </a:stretch>
      </xdr:blipFill>
      <xdr:spPr bwMode="auto">
        <a:xfrm>
          <a:off x="6688666" y="101301180"/>
          <a:ext cx="483659" cy="481911"/>
        </a:xfrm>
        <a:prstGeom prst="rect">
          <a:avLst/>
        </a:prstGeom>
        <a:noFill/>
        <a:ln w="1">
          <a:noFill/>
          <a:miter lim="800000"/>
          <a:headEnd/>
          <a:tailEnd type="none" w="med" len="med"/>
        </a:ln>
        <a:effectLst/>
      </xdr:spPr>
    </xdr:pic>
    <xdr:clientData/>
  </xdr:twoCellAnchor>
  <xdr:twoCellAnchor editAs="oneCell">
    <xdr:from>
      <xdr:col>2</xdr:col>
      <xdr:colOff>5746750</xdr:colOff>
      <xdr:row>176</xdr:row>
      <xdr:rowOff>18287</xdr:rowOff>
    </xdr:from>
    <xdr:to>
      <xdr:col>2</xdr:col>
      <xdr:colOff>6262159</xdr:colOff>
      <xdr:row>176</xdr:row>
      <xdr:rowOff>539749</xdr:rowOff>
    </xdr:to>
    <xdr:pic>
      <xdr:nvPicPr>
        <xdr:cNvPr id="1038" name="Picture 14"/>
        <xdr:cNvPicPr>
          <a:picLocks noChangeAspect="1" noChangeArrowheads="1"/>
        </xdr:cNvPicPr>
      </xdr:nvPicPr>
      <xdr:blipFill>
        <a:blip xmlns:r="http://schemas.openxmlformats.org/officeDocument/2006/relationships" r:embed="rId9" cstate="print"/>
        <a:srcRect/>
        <a:stretch>
          <a:fillRect/>
        </a:stretch>
      </xdr:blipFill>
      <xdr:spPr bwMode="auto">
        <a:xfrm>
          <a:off x="6678083" y="94114704"/>
          <a:ext cx="515409" cy="521462"/>
        </a:xfrm>
        <a:prstGeom prst="rect">
          <a:avLst/>
        </a:prstGeom>
        <a:noFill/>
        <a:ln w="1">
          <a:noFill/>
          <a:miter lim="800000"/>
          <a:headEnd/>
          <a:tailEnd type="none" w="med" len="med"/>
        </a:ln>
        <a:effectLst/>
      </xdr:spPr>
    </xdr:pic>
    <xdr:clientData/>
  </xdr:twoCellAnchor>
  <xdr:twoCellAnchor editAs="oneCell">
    <xdr:from>
      <xdr:col>2</xdr:col>
      <xdr:colOff>5767548</xdr:colOff>
      <xdr:row>120</xdr:row>
      <xdr:rowOff>42334</xdr:rowOff>
    </xdr:from>
    <xdr:to>
      <xdr:col>2</xdr:col>
      <xdr:colOff>6251576</xdr:colOff>
      <xdr:row>120</xdr:row>
      <xdr:rowOff>532046</xdr:rowOff>
    </xdr:to>
    <xdr:pic>
      <xdr:nvPicPr>
        <xdr:cNvPr id="22" name="Picture 14"/>
        <xdr:cNvPicPr>
          <a:picLocks noChangeAspect="1" noChangeArrowheads="1"/>
        </xdr:cNvPicPr>
      </xdr:nvPicPr>
      <xdr:blipFill>
        <a:blip xmlns:r="http://schemas.openxmlformats.org/officeDocument/2006/relationships" r:embed="rId10" cstate="print"/>
        <a:srcRect/>
        <a:stretch>
          <a:fillRect/>
        </a:stretch>
      </xdr:blipFill>
      <xdr:spPr bwMode="auto">
        <a:xfrm>
          <a:off x="6698881" y="62081834"/>
          <a:ext cx="484028" cy="489712"/>
        </a:xfrm>
        <a:prstGeom prst="rect">
          <a:avLst/>
        </a:prstGeom>
        <a:noFill/>
        <a:ln w="1">
          <a:noFill/>
          <a:miter lim="800000"/>
          <a:headEnd/>
          <a:tailEnd type="none" w="med" len="med"/>
        </a:ln>
        <a:effectLst/>
      </xdr:spPr>
    </xdr:pic>
    <xdr:clientData/>
  </xdr:twoCellAnchor>
  <xdr:twoCellAnchor editAs="oneCell">
    <xdr:from>
      <xdr:col>2</xdr:col>
      <xdr:colOff>5742340</xdr:colOff>
      <xdr:row>1</xdr:row>
      <xdr:rowOff>42334</xdr:rowOff>
    </xdr:from>
    <xdr:to>
      <xdr:col>2</xdr:col>
      <xdr:colOff>6249458</xdr:colOff>
      <xdr:row>1</xdr:row>
      <xdr:rowOff>529167</xdr:rowOff>
    </xdr:to>
    <xdr:pic>
      <xdr:nvPicPr>
        <xdr:cNvPr id="1039" name="Picture 15"/>
        <xdr:cNvPicPr>
          <a:picLocks noChangeAspect="1" noChangeArrowheads="1"/>
        </xdr:cNvPicPr>
      </xdr:nvPicPr>
      <xdr:blipFill>
        <a:blip xmlns:r="http://schemas.openxmlformats.org/officeDocument/2006/relationships" r:embed="rId11" cstate="print"/>
        <a:srcRect/>
        <a:stretch>
          <a:fillRect/>
        </a:stretch>
      </xdr:blipFill>
      <xdr:spPr bwMode="auto">
        <a:xfrm>
          <a:off x="6673673" y="1365251"/>
          <a:ext cx="507118" cy="486833"/>
        </a:xfrm>
        <a:prstGeom prst="rect">
          <a:avLst/>
        </a:prstGeom>
        <a:noFill/>
        <a:ln w="1">
          <a:noFill/>
          <a:miter lim="800000"/>
          <a:headEnd/>
          <a:tailEnd type="none" w="med" len="med"/>
        </a:ln>
        <a:effectLst/>
      </xdr:spPr>
    </xdr:pic>
    <xdr:clientData/>
  </xdr:twoCellAnchor>
  <xdr:twoCellAnchor editAs="oneCell">
    <xdr:from>
      <xdr:col>2</xdr:col>
      <xdr:colOff>5237491</xdr:colOff>
      <xdr:row>1</xdr:row>
      <xdr:rowOff>42334</xdr:rowOff>
    </xdr:from>
    <xdr:to>
      <xdr:col>2</xdr:col>
      <xdr:colOff>5705005</xdr:colOff>
      <xdr:row>1</xdr:row>
      <xdr:rowOff>529167</xdr:rowOff>
    </xdr:to>
    <xdr:pic>
      <xdr:nvPicPr>
        <xdr:cNvPr id="1040" name="Picture 16"/>
        <xdr:cNvPicPr>
          <a:picLocks noChangeAspect="1" noChangeArrowheads="1"/>
        </xdr:cNvPicPr>
      </xdr:nvPicPr>
      <xdr:blipFill>
        <a:blip xmlns:r="http://schemas.openxmlformats.org/officeDocument/2006/relationships" r:embed="rId12" cstate="print"/>
        <a:srcRect/>
        <a:stretch>
          <a:fillRect/>
        </a:stretch>
      </xdr:blipFill>
      <xdr:spPr bwMode="auto">
        <a:xfrm>
          <a:off x="6168824" y="1365251"/>
          <a:ext cx="467514" cy="486833"/>
        </a:xfrm>
        <a:prstGeom prst="rect">
          <a:avLst/>
        </a:prstGeom>
        <a:noFill/>
        <a:ln w="1">
          <a:noFill/>
          <a:miter lim="800000"/>
          <a:headEnd/>
          <a:tailEnd type="none" w="med" len="med"/>
        </a:ln>
        <a:effectLst/>
      </xdr:spPr>
    </xdr:pic>
    <xdr:clientData/>
  </xdr:twoCellAnchor>
  <xdr:twoCellAnchor editAs="oneCell">
    <xdr:from>
      <xdr:col>2</xdr:col>
      <xdr:colOff>5757333</xdr:colOff>
      <xdr:row>67</xdr:row>
      <xdr:rowOff>52917</xdr:rowOff>
    </xdr:from>
    <xdr:to>
      <xdr:col>2</xdr:col>
      <xdr:colOff>6230472</xdr:colOff>
      <xdr:row>67</xdr:row>
      <xdr:rowOff>502229</xdr:rowOff>
    </xdr:to>
    <xdr:pic>
      <xdr:nvPicPr>
        <xdr:cNvPr id="26"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6688666" y="29749750"/>
          <a:ext cx="473139" cy="449312"/>
        </a:xfrm>
        <a:prstGeom prst="rect">
          <a:avLst/>
        </a:prstGeom>
        <a:noFill/>
        <a:ln w="1">
          <a:noFill/>
          <a:miter lim="800000"/>
          <a:headEnd/>
          <a:tailEnd type="none" w="med" len="med"/>
        </a:ln>
        <a:effectLst/>
      </xdr:spPr>
    </xdr:pic>
    <xdr:clientData/>
  </xdr:twoCellAnchor>
  <xdr:twoCellAnchor editAs="oneCell">
    <xdr:from>
      <xdr:col>2</xdr:col>
      <xdr:colOff>5291667</xdr:colOff>
      <xdr:row>67</xdr:row>
      <xdr:rowOff>53166</xdr:rowOff>
    </xdr:from>
    <xdr:to>
      <xdr:col>2</xdr:col>
      <xdr:colOff>5733360</xdr:colOff>
      <xdr:row>67</xdr:row>
      <xdr:rowOff>500045</xdr:rowOff>
    </xdr:to>
    <xdr:pic>
      <xdr:nvPicPr>
        <xdr:cNvPr id="28" name="Picture 14"/>
        <xdr:cNvPicPr>
          <a:picLocks noChangeAspect="1" noChangeArrowheads="1"/>
        </xdr:cNvPicPr>
      </xdr:nvPicPr>
      <xdr:blipFill>
        <a:blip xmlns:r="http://schemas.openxmlformats.org/officeDocument/2006/relationships" r:embed="rId10" cstate="print"/>
        <a:srcRect/>
        <a:stretch>
          <a:fillRect/>
        </a:stretch>
      </xdr:blipFill>
      <xdr:spPr bwMode="auto">
        <a:xfrm>
          <a:off x="6223000" y="29749999"/>
          <a:ext cx="441693" cy="446879"/>
        </a:xfrm>
        <a:prstGeom prst="rect">
          <a:avLst/>
        </a:prstGeom>
        <a:noFill/>
        <a:ln w="1">
          <a:noFill/>
          <a:miter lim="800000"/>
          <a:headEnd/>
          <a:tailEnd type="none" w="med" len="med"/>
        </a:ln>
        <a:effectLst/>
      </xdr:spPr>
    </xdr:pic>
    <xdr:clientData/>
  </xdr:twoCellAnchor>
  <xdr:twoCellAnchor editAs="oneCell">
    <xdr:from>
      <xdr:col>2</xdr:col>
      <xdr:colOff>5767917</xdr:colOff>
      <xdr:row>215</xdr:row>
      <xdr:rowOff>31167</xdr:rowOff>
    </xdr:from>
    <xdr:to>
      <xdr:col>2</xdr:col>
      <xdr:colOff>6268508</xdr:colOff>
      <xdr:row>215</xdr:row>
      <xdr:rowOff>523875</xdr:rowOff>
    </xdr:to>
    <xdr:pic>
      <xdr:nvPicPr>
        <xdr:cNvPr id="1042" name="Picture 18"/>
        <xdr:cNvPicPr>
          <a:picLocks noChangeAspect="1" noChangeArrowheads="1"/>
        </xdr:cNvPicPr>
      </xdr:nvPicPr>
      <xdr:blipFill>
        <a:blip xmlns:r="http://schemas.openxmlformats.org/officeDocument/2006/relationships" r:embed="rId13" cstate="print"/>
        <a:srcRect/>
        <a:stretch>
          <a:fillRect/>
        </a:stretch>
      </xdr:blipFill>
      <xdr:spPr bwMode="auto">
        <a:xfrm>
          <a:off x="6699250" y="109526334"/>
          <a:ext cx="500591" cy="492708"/>
        </a:xfrm>
        <a:prstGeom prst="rect">
          <a:avLst/>
        </a:prstGeom>
        <a:noFill/>
        <a:ln w="1">
          <a:noFill/>
          <a:miter lim="800000"/>
          <a:headEnd/>
          <a:tailEnd type="none" w="med" len="med"/>
        </a:ln>
        <a:effectLst/>
      </xdr:spPr>
    </xdr:pic>
    <xdr:clientData/>
  </xdr:twoCellAnchor>
  <xdr:twoCellAnchor editAs="oneCell">
    <xdr:from>
      <xdr:col>2</xdr:col>
      <xdr:colOff>5725583</xdr:colOff>
      <xdr:row>233</xdr:row>
      <xdr:rowOff>21167</xdr:rowOff>
    </xdr:from>
    <xdr:to>
      <xdr:col>2</xdr:col>
      <xdr:colOff>6254750</xdr:colOff>
      <xdr:row>233</xdr:row>
      <xdr:rowOff>536694</xdr:rowOff>
    </xdr:to>
    <xdr:pic>
      <xdr:nvPicPr>
        <xdr:cNvPr id="1043" name="Picture 19"/>
        <xdr:cNvPicPr>
          <a:picLocks noChangeAspect="1" noChangeArrowheads="1"/>
        </xdr:cNvPicPr>
      </xdr:nvPicPr>
      <xdr:blipFill>
        <a:blip xmlns:r="http://schemas.openxmlformats.org/officeDocument/2006/relationships" r:embed="rId14" cstate="print"/>
        <a:srcRect/>
        <a:stretch>
          <a:fillRect/>
        </a:stretch>
      </xdr:blipFill>
      <xdr:spPr bwMode="auto">
        <a:xfrm>
          <a:off x="6656916" y="117951250"/>
          <a:ext cx="529167" cy="515527"/>
        </a:xfrm>
        <a:prstGeom prst="rect">
          <a:avLst/>
        </a:prstGeom>
        <a:noFill/>
        <a:ln w="1">
          <a:noFill/>
          <a:miter lim="800000"/>
          <a:headEnd/>
          <a:tailEnd type="none" w="med" len="med"/>
        </a:ln>
        <a:effectLst/>
      </xdr:spPr>
    </xdr:pic>
    <xdr:clientData/>
  </xdr:twoCellAnchor>
  <xdr:twoCellAnchor editAs="oneCell">
    <xdr:from>
      <xdr:col>2</xdr:col>
      <xdr:colOff>5746749</xdr:colOff>
      <xdr:row>147</xdr:row>
      <xdr:rowOff>52917</xdr:rowOff>
    </xdr:from>
    <xdr:to>
      <xdr:col>2</xdr:col>
      <xdr:colOff>6219888</xdr:colOff>
      <xdr:row>147</xdr:row>
      <xdr:rowOff>502229</xdr:rowOff>
    </xdr:to>
    <xdr:pic>
      <xdr:nvPicPr>
        <xdr:cNvPr id="32" name="Picture 10"/>
        <xdr:cNvPicPr>
          <a:picLocks noChangeAspect="1" noChangeArrowheads="1"/>
        </xdr:cNvPicPr>
      </xdr:nvPicPr>
      <xdr:blipFill>
        <a:blip xmlns:r="http://schemas.openxmlformats.org/officeDocument/2006/relationships" r:embed="rId5" cstate="print"/>
        <a:srcRect/>
        <a:stretch>
          <a:fillRect/>
        </a:stretch>
      </xdr:blipFill>
      <xdr:spPr bwMode="auto">
        <a:xfrm>
          <a:off x="6678082" y="77671084"/>
          <a:ext cx="473139" cy="449312"/>
        </a:xfrm>
        <a:prstGeom prst="rect">
          <a:avLst/>
        </a:prstGeom>
        <a:noFill/>
        <a:ln w="1">
          <a:noFill/>
          <a:miter lim="800000"/>
          <a:headEnd/>
          <a:tailEnd type="none" w="med" len="med"/>
        </a:ln>
        <a:effectLst/>
      </xdr:spPr>
    </xdr:pic>
    <xdr:clientData/>
  </xdr:twoCellAnchor>
  <xdr:twoCellAnchor editAs="oneCell">
    <xdr:from>
      <xdr:col>2</xdr:col>
      <xdr:colOff>5281083</xdr:colOff>
      <xdr:row>147</xdr:row>
      <xdr:rowOff>53166</xdr:rowOff>
    </xdr:from>
    <xdr:to>
      <xdr:col>2</xdr:col>
      <xdr:colOff>5722776</xdr:colOff>
      <xdr:row>147</xdr:row>
      <xdr:rowOff>500045</xdr:rowOff>
    </xdr:to>
    <xdr:pic>
      <xdr:nvPicPr>
        <xdr:cNvPr id="33" name="Picture 14"/>
        <xdr:cNvPicPr>
          <a:picLocks noChangeAspect="1" noChangeArrowheads="1"/>
        </xdr:cNvPicPr>
      </xdr:nvPicPr>
      <xdr:blipFill>
        <a:blip xmlns:r="http://schemas.openxmlformats.org/officeDocument/2006/relationships" r:embed="rId10" cstate="print"/>
        <a:srcRect/>
        <a:stretch>
          <a:fillRect/>
        </a:stretch>
      </xdr:blipFill>
      <xdr:spPr bwMode="auto">
        <a:xfrm>
          <a:off x="6212416" y="77671333"/>
          <a:ext cx="441693" cy="446879"/>
        </a:xfrm>
        <a:prstGeom prst="rect">
          <a:avLst/>
        </a:prstGeom>
        <a:noFill/>
        <a:ln w="1">
          <a:noFill/>
          <a:miter lim="800000"/>
          <a:headEnd/>
          <a:tailEnd type="none" w="med" len="med"/>
        </a:ln>
        <a:effectLst/>
      </xdr:spPr>
    </xdr:pic>
    <xdr:clientData/>
  </xdr:twoCellAnchor>
  <xdr:twoCellAnchor editAs="oneCell">
    <xdr:from>
      <xdr:col>2</xdr:col>
      <xdr:colOff>4796012</xdr:colOff>
      <xdr:row>147</xdr:row>
      <xdr:rowOff>52916</xdr:rowOff>
    </xdr:from>
    <xdr:to>
      <xdr:col>2</xdr:col>
      <xdr:colOff>5259033</xdr:colOff>
      <xdr:row>147</xdr:row>
      <xdr:rowOff>497416</xdr:rowOff>
    </xdr:to>
    <xdr:pic>
      <xdr:nvPicPr>
        <xdr:cNvPr id="34" name="Picture 15"/>
        <xdr:cNvPicPr>
          <a:picLocks noChangeAspect="1" noChangeArrowheads="1"/>
        </xdr:cNvPicPr>
      </xdr:nvPicPr>
      <xdr:blipFill>
        <a:blip xmlns:r="http://schemas.openxmlformats.org/officeDocument/2006/relationships" r:embed="rId11" cstate="print"/>
        <a:srcRect/>
        <a:stretch>
          <a:fillRect/>
        </a:stretch>
      </xdr:blipFill>
      <xdr:spPr bwMode="auto">
        <a:xfrm>
          <a:off x="5727345" y="77671083"/>
          <a:ext cx="463021" cy="444500"/>
        </a:xfrm>
        <a:prstGeom prst="rect">
          <a:avLst/>
        </a:prstGeom>
        <a:noFill/>
        <a:ln w="1">
          <a:noFill/>
          <a:miter lim="800000"/>
          <a:headEnd/>
          <a:tailEnd type="none" w="med" len="med"/>
        </a:ln>
        <a:effectLst/>
      </xdr:spPr>
    </xdr:pic>
    <xdr:clientData/>
  </xdr:twoCellAnchor>
  <xdr:twoCellAnchor>
    <xdr:from>
      <xdr:col>2</xdr:col>
      <xdr:colOff>116418</xdr:colOff>
      <xdr:row>0</xdr:row>
      <xdr:rowOff>81617</xdr:rowOff>
    </xdr:from>
    <xdr:to>
      <xdr:col>6</xdr:col>
      <xdr:colOff>8934449</xdr:colOff>
      <xdr:row>0</xdr:row>
      <xdr:rowOff>2222500</xdr:rowOff>
    </xdr:to>
    <xdr:grpSp>
      <xdr:nvGrpSpPr>
        <xdr:cNvPr id="43" name="Group 42"/>
        <xdr:cNvGrpSpPr/>
      </xdr:nvGrpSpPr>
      <xdr:grpSpPr>
        <a:xfrm>
          <a:off x="1049868" y="81617"/>
          <a:ext cx="16628531" cy="2140883"/>
          <a:chOff x="1047751" y="81617"/>
          <a:chExt cx="16628531" cy="2140883"/>
        </a:xfrm>
      </xdr:grpSpPr>
      <xdr:pic>
        <xdr:nvPicPr>
          <xdr:cNvPr id="1041" name="Picture 17"/>
          <xdr:cNvPicPr>
            <a:picLocks noChangeAspect="1" noChangeArrowheads="1"/>
          </xdr:cNvPicPr>
        </xdr:nvPicPr>
        <xdr:blipFill>
          <a:blip xmlns:r="http://schemas.openxmlformats.org/officeDocument/2006/relationships" r:embed="rId15" cstate="print"/>
          <a:srcRect/>
          <a:stretch>
            <a:fillRect/>
          </a:stretch>
        </xdr:blipFill>
        <xdr:spPr bwMode="auto">
          <a:xfrm>
            <a:off x="17017999" y="1789353"/>
            <a:ext cx="658283" cy="400339"/>
          </a:xfrm>
          <a:prstGeom prst="rect">
            <a:avLst/>
          </a:prstGeom>
          <a:noFill/>
          <a:ln w="1">
            <a:noFill/>
            <a:miter lim="800000"/>
            <a:headEnd/>
            <a:tailEnd type="none" w="med" len="med"/>
          </a:ln>
          <a:effectLst/>
        </xdr:spPr>
      </xdr:pic>
      <xdr:pic>
        <xdr:nvPicPr>
          <xdr:cNvPr id="31" name="Picture 30" descr="C:\Users\hairul\Desktop\HAIRUL WORK 2015\LIBRARY\LOGO\Design Group Logo\veritas design group_black 2015.png"/>
          <xdr:cNvPicPr>
            <a:picLocks noChangeAspect="1" noChangeArrowheads="1"/>
          </xdr:cNvPicPr>
        </xdr:nvPicPr>
        <xdr:blipFill>
          <a:blip xmlns:r="http://schemas.openxmlformats.org/officeDocument/2006/relationships" r:embed="rId16" cstate="print"/>
          <a:srcRect t="16329" b="26520"/>
          <a:stretch>
            <a:fillRect/>
          </a:stretch>
        </xdr:blipFill>
        <xdr:spPr bwMode="auto">
          <a:xfrm>
            <a:off x="14615584" y="1778000"/>
            <a:ext cx="2186761" cy="444500"/>
          </a:xfrm>
          <a:prstGeom prst="rect">
            <a:avLst/>
          </a:prstGeom>
          <a:noFill/>
        </xdr:spPr>
      </xdr:pic>
      <xdr:grpSp>
        <xdr:nvGrpSpPr>
          <xdr:cNvPr id="41" name="Group 40"/>
          <xdr:cNvGrpSpPr/>
        </xdr:nvGrpSpPr>
        <xdr:grpSpPr>
          <a:xfrm>
            <a:off x="1047751" y="81617"/>
            <a:ext cx="3498847" cy="1086559"/>
            <a:chOff x="4413249" y="539750"/>
            <a:chExt cx="5261167" cy="1633843"/>
          </a:xfrm>
        </xdr:grpSpPr>
        <xdr:pic>
          <xdr:nvPicPr>
            <xdr:cNvPr id="39" name="Picture 38" descr="C:\Users\azlina\Desktop\PROJECTS\GREEN PORTFOLIO\MGMT RETREAT Dec 2017\mgmt retreat info\Picture11.jpg"/>
            <xdr:cNvPicPr>
              <a:picLocks noChangeAspect="1" noChangeArrowheads="1"/>
            </xdr:cNvPicPr>
          </xdr:nvPicPr>
          <xdr:blipFill>
            <a:blip xmlns:r="http://schemas.openxmlformats.org/officeDocument/2006/relationships" r:embed="rId17" cstate="print"/>
            <a:srcRect l="32375" t="37311" r="5689" b="16051"/>
            <a:stretch>
              <a:fillRect/>
            </a:stretch>
          </xdr:blipFill>
          <xdr:spPr bwMode="auto">
            <a:xfrm>
              <a:off x="6321616" y="844550"/>
              <a:ext cx="3352800" cy="762000"/>
            </a:xfrm>
            <a:prstGeom prst="rect">
              <a:avLst/>
            </a:prstGeom>
            <a:noFill/>
          </xdr:spPr>
        </xdr:pic>
        <xdr:pic>
          <xdr:nvPicPr>
            <xdr:cNvPr id="40" name="Picture 39" descr="C:\Users\azlina\Desktop\PROJECTS\GREEN PORTFOLIO\MGMT RETREAT Dec 2017\mgmt retreat info\Picture11.jpg"/>
            <xdr:cNvPicPr>
              <a:picLocks noChangeAspect="1" noChangeArrowheads="1"/>
            </xdr:cNvPicPr>
          </xdr:nvPicPr>
          <xdr:blipFill>
            <a:blip xmlns:r="http://schemas.openxmlformats.org/officeDocument/2006/relationships" r:embed="rId17" cstate="print"/>
            <a:srcRect r="67625"/>
            <a:stretch>
              <a:fillRect/>
            </a:stretch>
          </xdr:blipFill>
          <xdr:spPr bwMode="auto">
            <a:xfrm>
              <a:off x="4413249" y="539750"/>
              <a:ext cx="1752600" cy="1633843"/>
            </a:xfrm>
            <a:prstGeom prst="rect">
              <a:avLst/>
            </a:prstGeom>
            <a:noFill/>
          </xdr:spPr>
        </xdr:pic>
      </xdr:grpSp>
    </xdr:grpSp>
    <xdr:clientData/>
  </xdr:twoCellAnchor>
  <xdr:twoCellAnchor>
    <xdr:from>
      <xdr:col>0</xdr:col>
      <xdr:colOff>0</xdr:colOff>
      <xdr:row>0</xdr:row>
      <xdr:rowOff>2273312</xdr:rowOff>
    </xdr:from>
    <xdr:to>
      <xdr:col>6</xdr:col>
      <xdr:colOff>9027584</xdr:colOff>
      <xdr:row>1</xdr:row>
      <xdr:rowOff>0</xdr:rowOff>
    </xdr:to>
    <xdr:grpSp>
      <xdr:nvGrpSpPr>
        <xdr:cNvPr id="51" name="Group 50"/>
        <xdr:cNvGrpSpPr/>
      </xdr:nvGrpSpPr>
      <xdr:grpSpPr>
        <a:xfrm>
          <a:off x="0" y="2273312"/>
          <a:ext cx="17771534" cy="374638"/>
          <a:chOff x="0" y="2675466"/>
          <a:chExt cx="17769417" cy="372534"/>
        </a:xfrm>
      </xdr:grpSpPr>
      <xdr:sp macro="" textlink="">
        <xdr:nvSpPr>
          <xdr:cNvPr id="44" name="Rectangle 43"/>
          <xdr:cNvSpPr/>
        </xdr:nvSpPr>
        <xdr:spPr bwMode="auto">
          <a:xfrm>
            <a:off x="0" y="2677583"/>
            <a:ext cx="17769417" cy="370417"/>
          </a:xfrm>
          <a:prstGeom prst="rect">
            <a:avLst/>
          </a:prstGeom>
          <a:noFill/>
          <a:ln w="158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xnSp macro="">
        <xdr:nvCxnSpPr>
          <xdr:cNvPr id="46" name="Straight Connector 45"/>
          <xdr:cNvCxnSpPr/>
        </xdr:nvCxnSpPr>
        <xdr:spPr bwMode="auto">
          <a:xfrm>
            <a:off x="751417" y="2677583"/>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47" name="Straight Connector 46"/>
          <xdr:cNvCxnSpPr/>
        </xdr:nvCxnSpPr>
        <xdr:spPr bwMode="auto">
          <a:xfrm>
            <a:off x="7211484" y="2681816"/>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48" name="Straight Connector 47"/>
          <xdr:cNvCxnSpPr/>
        </xdr:nvCxnSpPr>
        <xdr:spPr bwMode="auto">
          <a:xfrm>
            <a:off x="7723717" y="2675466"/>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49" name="Straight Connector 48"/>
          <xdr:cNvCxnSpPr/>
        </xdr:nvCxnSpPr>
        <xdr:spPr bwMode="auto">
          <a:xfrm>
            <a:off x="8267700" y="2679699"/>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50" name="Straight Connector 49"/>
          <xdr:cNvCxnSpPr/>
        </xdr:nvCxnSpPr>
        <xdr:spPr bwMode="auto">
          <a:xfrm>
            <a:off x="8737600" y="2683932"/>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171450</xdr:colOff>
      <xdr:row>82</xdr:row>
      <xdr:rowOff>0</xdr:rowOff>
    </xdr:from>
    <xdr:to>
      <xdr:col>12</xdr:col>
      <xdr:colOff>170391</xdr:colOff>
      <xdr:row>113</xdr:row>
      <xdr:rowOff>144992</xdr:rowOff>
    </xdr:to>
    <xdr:pic>
      <xdr:nvPicPr>
        <xdr:cNvPr id="4" name="Picture 2">
          <a:extLst>
            <a:ext uri="{FF2B5EF4-FFF2-40B4-BE49-F238E27FC236}">
              <a16:creationId xmlns=""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069300" y="67456050"/>
          <a:ext cx="4723341" cy="5732992"/>
        </a:xfrm>
        <a:prstGeom prst="rect">
          <a:avLst/>
        </a:prstGeom>
        <a:noFill/>
        <a:ln w="1">
          <a:noFill/>
          <a:miter lim="800000"/>
          <a:headEnd/>
          <a:tailEnd type="none" w="med" len="med"/>
        </a:ln>
        <a:effectLst/>
      </xdr:spPr>
    </xdr:pic>
    <xdr:clientData/>
  </xdr:twoCellAnchor>
  <xdr:twoCellAnchor>
    <xdr:from>
      <xdr:col>2</xdr:col>
      <xdr:colOff>116418</xdr:colOff>
      <xdr:row>0</xdr:row>
      <xdr:rowOff>81617</xdr:rowOff>
    </xdr:from>
    <xdr:to>
      <xdr:col>6</xdr:col>
      <xdr:colOff>8934449</xdr:colOff>
      <xdr:row>0</xdr:row>
      <xdr:rowOff>2222500</xdr:rowOff>
    </xdr:to>
    <xdr:grpSp>
      <xdr:nvGrpSpPr>
        <xdr:cNvPr id="23" name="Group 22"/>
        <xdr:cNvGrpSpPr/>
      </xdr:nvGrpSpPr>
      <xdr:grpSpPr>
        <a:xfrm>
          <a:off x="1049868" y="81617"/>
          <a:ext cx="16628531" cy="2140883"/>
          <a:chOff x="1047751" y="81617"/>
          <a:chExt cx="16628531" cy="2140883"/>
        </a:xfrm>
      </xdr:grpSpPr>
      <xdr:pic>
        <xdr:nvPicPr>
          <xdr:cNvPr id="24" name="Picture 17"/>
          <xdr:cNvPicPr>
            <a:picLocks noChangeAspect="1" noChangeArrowheads="1"/>
          </xdr:cNvPicPr>
        </xdr:nvPicPr>
        <xdr:blipFill>
          <a:blip xmlns:r="http://schemas.openxmlformats.org/officeDocument/2006/relationships" r:embed="rId2" cstate="print"/>
          <a:srcRect/>
          <a:stretch>
            <a:fillRect/>
          </a:stretch>
        </xdr:blipFill>
        <xdr:spPr bwMode="auto">
          <a:xfrm>
            <a:off x="17017999" y="1789353"/>
            <a:ext cx="658283" cy="400339"/>
          </a:xfrm>
          <a:prstGeom prst="rect">
            <a:avLst/>
          </a:prstGeom>
          <a:noFill/>
          <a:ln w="1">
            <a:noFill/>
            <a:miter lim="800000"/>
            <a:headEnd/>
            <a:tailEnd type="none" w="med" len="med"/>
          </a:ln>
          <a:effectLst/>
        </xdr:spPr>
      </xdr:pic>
      <xdr:pic>
        <xdr:nvPicPr>
          <xdr:cNvPr id="25" name="Picture 24" descr="C:\Users\hairul\Desktop\HAIRUL WORK 2015\LIBRARY\LOGO\Design Group Logo\veritas design group_black 2015.png"/>
          <xdr:cNvPicPr>
            <a:picLocks noChangeAspect="1" noChangeArrowheads="1"/>
          </xdr:cNvPicPr>
        </xdr:nvPicPr>
        <xdr:blipFill>
          <a:blip xmlns:r="http://schemas.openxmlformats.org/officeDocument/2006/relationships" r:embed="rId3" cstate="print"/>
          <a:srcRect t="16329" b="26520"/>
          <a:stretch>
            <a:fillRect/>
          </a:stretch>
        </xdr:blipFill>
        <xdr:spPr bwMode="auto">
          <a:xfrm>
            <a:off x="14615584" y="1778000"/>
            <a:ext cx="2186761" cy="444500"/>
          </a:xfrm>
          <a:prstGeom prst="rect">
            <a:avLst/>
          </a:prstGeom>
          <a:noFill/>
        </xdr:spPr>
      </xdr:pic>
      <xdr:grpSp>
        <xdr:nvGrpSpPr>
          <xdr:cNvPr id="26" name="Group 40"/>
          <xdr:cNvGrpSpPr/>
        </xdr:nvGrpSpPr>
        <xdr:grpSpPr>
          <a:xfrm>
            <a:off x="1047751" y="81617"/>
            <a:ext cx="3498847" cy="1086559"/>
            <a:chOff x="4413249" y="539750"/>
            <a:chExt cx="5261167" cy="1633843"/>
          </a:xfrm>
        </xdr:grpSpPr>
        <xdr:pic>
          <xdr:nvPicPr>
            <xdr:cNvPr id="27" name="Picture 26" descr="C:\Users\azlina\Desktop\PROJECTS\GREEN PORTFOLIO\MGMT RETREAT Dec 2017\mgmt retreat info\Picture11.jpg"/>
            <xdr:cNvPicPr>
              <a:picLocks noChangeAspect="1" noChangeArrowheads="1"/>
            </xdr:cNvPicPr>
          </xdr:nvPicPr>
          <xdr:blipFill>
            <a:blip xmlns:r="http://schemas.openxmlformats.org/officeDocument/2006/relationships" r:embed="rId4" cstate="print"/>
            <a:srcRect l="32375" t="37311" r="5689" b="16051"/>
            <a:stretch>
              <a:fillRect/>
            </a:stretch>
          </xdr:blipFill>
          <xdr:spPr bwMode="auto">
            <a:xfrm>
              <a:off x="6321616" y="844550"/>
              <a:ext cx="3352800" cy="762000"/>
            </a:xfrm>
            <a:prstGeom prst="rect">
              <a:avLst/>
            </a:prstGeom>
            <a:noFill/>
          </xdr:spPr>
        </xdr:pic>
        <xdr:pic>
          <xdr:nvPicPr>
            <xdr:cNvPr id="28" name="Picture 27" descr="C:\Users\azlina\Desktop\PROJECTS\GREEN PORTFOLIO\MGMT RETREAT Dec 2017\mgmt retreat info\Picture11.jpg"/>
            <xdr:cNvPicPr>
              <a:picLocks noChangeAspect="1" noChangeArrowheads="1"/>
            </xdr:cNvPicPr>
          </xdr:nvPicPr>
          <xdr:blipFill>
            <a:blip xmlns:r="http://schemas.openxmlformats.org/officeDocument/2006/relationships" r:embed="rId4" cstate="print"/>
            <a:srcRect r="67625"/>
            <a:stretch>
              <a:fillRect/>
            </a:stretch>
          </xdr:blipFill>
          <xdr:spPr bwMode="auto">
            <a:xfrm>
              <a:off x="4413249" y="539750"/>
              <a:ext cx="1752600" cy="1633843"/>
            </a:xfrm>
            <a:prstGeom prst="rect">
              <a:avLst/>
            </a:prstGeom>
            <a:noFill/>
          </xdr:spPr>
        </xdr:pic>
      </xdr:grpSp>
    </xdr:grpSp>
    <xdr:clientData/>
  </xdr:twoCellAnchor>
  <xdr:twoCellAnchor>
    <xdr:from>
      <xdr:col>0</xdr:col>
      <xdr:colOff>0</xdr:colOff>
      <xdr:row>0</xdr:row>
      <xdr:rowOff>2273312</xdr:rowOff>
    </xdr:from>
    <xdr:to>
      <xdr:col>6</xdr:col>
      <xdr:colOff>9027584</xdr:colOff>
      <xdr:row>1</xdr:row>
      <xdr:rowOff>0</xdr:rowOff>
    </xdr:to>
    <xdr:grpSp>
      <xdr:nvGrpSpPr>
        <xdr:cNvPr id="29" name="Group 28"/>
        <xdr:cNvGrpSpPr/>
      </xdr:nvGrpSpPr>
      <xdr:grpSpPr>
        <a:xfrm>
          <a:off x="0" y="2273312"/>
          <a:ext cx="17771534" cy="374638"/>
          <a:chOff x="0" y="2675466"/>
          <a:chExt cx="17769417" cy="372534"/>
        </a:xfrm>
      </xdr:grpSpPr>
      <xdr:sp macro="" textlink="">
        <xdr:nvSpPr>
          <xdr:cNvPr id="30" name="Rectangle 29"/>
          <xdr:cNvSpPr/>
        </xdr:nvSpPr>
        <xdr:spPr bwMode="auto">
          <a:xfrm>
            <a:off x="0" y="2677583"/>
            <a:ext cx="17769417" cy="370417"/>
          </a:xfrm>
          <a:prstGeom prst="rect">
            <a:avLst/>
          </a:prstGeom>
          <a:noFill/>
          <a:ln w="158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US" sz="1100"/>
          </a:p>
        </xdr:txBody>
      </xdr:sp>
      <xdr:cxnSp macro="">
        <xdr:nvCxnSpPr>
          <xdr:cNvPr id="31" name="Straight Connector 30"/>
          <xdr:cNvCxnSpPr/>
        </xdr:nvCxnSpPr>
        <xdr:spPr bwMode="auto">
          <a:xfrm>
            <a:off x="751417" y="2677583"/>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32" name="Straight Connector 31"/>
          <xdr:cNvCxnSpPr/>
        </xdr:nvCxnSpPr>
        <xdr:spPr bwMode="auto">
          <a:xfrm>
            <a:off x="7211484" y="2681816"/>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33" name="Straight Connector 32"/>
          <xdr:cNvCxnSpPr/>
        </xdr:nvCxnSpPr>
        <xdr:spPr bwMode="auto">
          <a:xfrm>
            <a:off x="7723717" y="2675466"/>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34" name="Straight Connector 33"/>
          <xdr:cNvCxnSpPr/>
        </xdr:nvCxnSpPr>
        <xdr:spPr bwMode="auto">
          <a:xfrm>
            <a:off x="8267700" y="2679699"/>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xnSp macro="">
        <xdr:nvCxnSpPr>
          <xdr:cNvPr id="35" name="Straight Connector 34"/>
          <xdr:cNvCxnSpPr/>
        </xdr:nvCxnSpPr>
        <xdr:spPr bwMode="auto">
          <a:xfrm>
            <a:off x="8737600" y="2683932"/>
            <a:ext cx="0" cy="359834"/>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grpSp>
    <xdr:clientData/>
  </xdr:twoCellAnchor>
</xdr:wsDr>
</file>

<file path=xl/theme/theme1.xml><?xml version="1.0" encoding="utf-8"?>
<a:theme xmlns:a="http://schemas.openxmlformats.org/drawingml/2006/main" name="Office Theme">
  <a:themeElements>
    <a:clrScheme name="Orange">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tegratedwoodcomponents.com/No-Added-Urea-Formaldehyde/tabid/1978/Default.aspx" TargetMode="External"/><Relationship Id="rId13" Type="http://schemas.openxmlformats.org/officeDocument/2006/relationships/drawing" Target="../drawings/drawing1.xml"/><Relationship Id="rId3" Type="http://schemas.openxmlformats.org/officeDocument/2006/relationships/hyperlink" Target="https://en.wikipedia.org/wiki/Daylight_redirecting_film" TargetMode="External"/><Relationship Id="rId7" Type="http://schemas.openxmlformats.org/officeDocument/2006/relationships/hyperlink" Target="https://ugl.sg/wp-content/uploads/2020/12/Green-Plot-Ratio-Calculation.pdf" TargetMode="External"/><Relationship Id="rId12" Type="http://schemas.openxmlformats.org/officeDocument/2006/relationships/printerSettings" Target="../printerSettings/printerSettings1.bin"/><Relationship Id="rId2" Type="http://schemas.openxmlformats.org/officeDocument/2006/relationships/hyperlink" Target="https://www.awc.com.my/what-we-do/environment/automatic-pneumatic-waste-collection-system/" TargetMode="External"/><Relationship Id="rId1" Type="http://schemas.openxmlformats.org/officeDocument/2006/relationships/hyperlink" Target="http://www.differencebetween.net/miscellaneous/difference-between-blackwater-and-greywater/" TargetMode="External"/><Relationship Id="rId6" Type="http://schemas.openxmlformats.org/officeDocument/2006/relationships/hyperlink" Target="https://mfpa.com.my/2021/07/28/why-24c/" TargetMode="External"/><Relationship Id="rId11" Type="http://schemas.openxmlformats.org/officeDocument/2006/relationships/hyperlink" Target="https://www1.bca.gov.sg/docs/default-source/dfm/design-for-maintainability-guide---non-residential-(version-2-0).pdf?sfvrsn=f1de84d3_0" TargetMode="External"/><Relationship Id="rId5" Type="http://schemas.openxmlformats.org/officeDocument/2006/relationships/hyperlink" Target="https://architropics.com/designing-a-house-for-the-tropics/" TargetMode="External"/><Relationship Id="rId10" Type="http://schemas.openxmlformats.org/officeDocument/2006/relationships/hyperlink" Target="https://www.tremcocpg-asiapacific.com/blog/understanding-wind-load-effect-structural-glazing" TargetMode="External"/><Relationship Id="rId4" Type="http://schemas.openxmlformats.org/officeDocument/2006/relationships/hyperlink" Target="https://www.sika.com/content/dam/dms/corporate/o/glo-cool-roofs.pdf" TargetMode="External"/><Relationship Id="rId9" Type="http://schemas.openxmlformats.org/officeDocument/2006/relationships/hyperlink" Target="https://ftmaintenance.com/maintenance-management/what-is-building-maintenance-management/" TargetMode="External"/><Relationship Id="rId1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rchitropics.com/designing-a-house-for-the-tropics/" TargetMode="External"/><Relationship Id="rId1" Type="http://schemas.openxmlformats.org/officeDocument/2006/relationships/hyperlink" Target="https://en.wikipedia.org/wiki/Daylight_redirecting_fil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codeName="Sheet1"/>
  <dimension ref="A1:XFD270"/>
  <sheetViews>
    <sheetView tabSelected="1" view="pageBreakPreview" topLeftCell="B1" zoomScaleNormal="100" zoomScaleSheetLayoutView="100" workbookViewId="0">
      <pane ySplit="1" topLeftCell="A2" activePane="bottomLeft" state="frozen"/>
      <selection pane="bottomLeft" activeCell="G107" sqref="G107"/>
    </sheetView>
  </sheetViews>
  <sheetFormatPr defaultRowHeight="14.25"/>
  <cols>
    <col min="1" max="1" width="11.28515625" style="52" customWidth="1"/>
    <col min="2" max="2" width="2.7109375" style="52" bestFit="1" customWidth="1"/>
    <col min="3" max="3" width="94.140625" style="178" customWidth="1"/>
    <col min="4" max="4" width="7.7109375" style="67" bestFit="1" customWidth="1"/>
    <col min="5" max="5" width="8.140625" style="83" bestFit="1" customWidth="1"/>
    <col min="6" max="6" width="7.140625" style="95" customWidth="1"/>
    <col min="7" max="7" width="135.5703125" style="178" bestFit="1" customWidth="1"/>
    <col min="8" max="8" width="3.140625" style="9" customWidth="1"/>
    <col min="9" max="9" width="43.5703125" style="7" customWidth="1"/>
    <col min="10" max="10" width="9.140625" style="2"/>
    <col min="11" max="11" width="25" style="2" customWidth="1"/>
    <col min="12" max="12" width="36.7109375" style="2" customWidth="1"/>
    <col min="13" max="16384" width="9.140625" style="2"/>
  </cols>
  <sheetData>
    <row r="1" spans="1:11" ht="208.5" customHeight="1" thickBot="1">
      <c r="A1" s="18"/>
      <c r="B1" s="19"/>
      <c r="C1" s="184" t="s">
        <v>899</v>
      </c>
      <c r="D1" s="97" t="s">
        <v>489</v>
      </c>
      <c r="E1" s="97" t="s">
        <v>126</v>
      </c>
      <c r="F1" s="97" t="s">
        <v>91</v>
      </c>
      <c r="G1" s="98" t="s">
        <v>881</v>
      </c>
    </row>
    <row r="2" spans="1:11" ht="45" customHeight="1">
      <c r="A2" s="21" t="s">
        <v>196</v>
      </c>
      <c r="B2" s="22"/>
      <c r="C2" s="185" t="s">
        <v>197</v>
      </c>
      <c r="D2" s="24"/>
      <c r="E2" s="76"/>
      <c r="F2" s="85"/>
      <c r="G2" s="165"/>
    </row>
    <row r="3" spans="1:11" ht="20.100000000000001" customHeight="1">
      <c r="A3" s="146"/>
      <c r="B3" s="138"/>
      <c r="C3" s="174" t="s">
        <v>494</v>
      </c>
      <c r="D3" s="139"/>
      <c r="E3" s="140"/>
      <c r="F3" s="139"/>
      <c r="G3" s="166"/>
      <c r="H3" s="126"/>
      <c r="I3" s="2"/>
    </row>
    <row r="4" spans="1:11" ht="57">
      <c r="A4" s="25" t="s">
        <v>64</v>
      </c>
      <c r="B4" s="26"/>
      <c r="C4" s="31" t="s">
        <v>520</v>
      </c>
      <c r="D4" s="28">
        <v>5</v>
      </c>
      <c r="E4" s="77" t="s">
        <v>360</v>
      </c>
      <c r="F4" s="87">
        <f>IF(E4="yes",5,-5)</f>
        <v>5</v>
      </c>
      <c r="G4" s="88" t="s">
        <v>122</v>
      </c>
      <c r="I4" s="8" t="s">
        <v>48</v>
      </c>
    </row>
    <row r="5" spans="1:11" ht="43.5" customHeight="1">
      <c r="A5" s="25" t="s">
        <v>65</v>
      </c>
      <c r="B5" s="26"/>
      <c r="C5" s="31" t="s">
        <v>787</v>
      </c>
      <c r="D5" s="28">
        <v>2</v>
      </c>
      <c r="E5" s="77" t="s">
        <v>360</v>
      </c>
      <c r="F5" s="87">
        <f>IF(E5="yes",2,0)</f>
        <v>2</v>
      </c>
      <c r="G5" s="88" t="s">
        <v>788</v>
      </c>
      <c r="I5" s="8"/>
    </row>
    <row r="6" spans="1:11" ht="102" customHeight="1">
      <c r="A6" s="25" t="s">
        <v>66</v>
      </c>
      <c r="B6" s="26"/>
      <c r="C6" s="31" t="s">
        <v>301</v>
      </c>
      <c r="D6" s="28">
        <v>3</v>
      </c>
      <c r="E6" s="77" t="s">
        <v>28</v>
      </c>
      <c r="F6" s="87">
        <f>IF(E6="yes",-5,3)</f>
        <v>3</v>
      </c>
      <c r="G6" s="88" t="s">
        <v>484</v>
      </c>
      <c r="I6" s="8"/>
    </row>
    <row r="7" spans="1:11" ht="28.5">
      <c r="A7" s="25" t="s">
        <v>67</v>
      </c>
      <c r="B7" s="26"/>
      <c r="C7" s="31" t="s">
        <v>361</v>
      </c>
      <c r="D7" s="28">
        <v>1</v>
      </c>
      <c r="E7" s="77" t="s">
        <v>360</v>
      </c>
      <c r="F7" s="87">
        <f>IF(E7="yes",1,-1)</f>
        <v>1</v>
      </c>
      <c r="G7" s="88" t="s">
        <v>90</v>
      </c>
      <c r="H7" s="10"/>
    </row>
    <row r="8" spans="1:11" ht="42.75">
      <c r="A8" s="25" t="s">
        <v>185</v>
      </c>
      <c r="B8" s="26"/>
      <c r="C8" s="31" t="s">
        <v>362</v>
      </c>
      <c r="D8" s="28">
        <v>1</v>
      </c>
      <c r="E8" s="77" t="s">
        <v>360</v>
      </c>
      <c r="F8" s="87">
        <f>IF(E8="yes",1,-1)</f>
        <v>1</v>
      </c>
      <c r="G8" s="88" t="s">
        <v>87</v>
      </c>
      <c r="I8" s="8" t="s">
        <v>89</v>
      </c>
    </row>
    <row r="9" spans="1:11" ht="30" customHeight="1">
      <c r="A9" s="25" t="s">
        <v>186</v>
      </c>
      <c r="B9" s="26"/>
      <c r="C9" s="31" t="s">
        <v>363</v>
      </c>
      <c r="D9" s="28">
        <v>1</v>
      </c>
      <c r="E9" s="77" t="s">
        <v>360</v>
      </c>
      <c r="F9" s="87">
        <f>IF(E9="yes",1,-1)</f>
        <v>1</v>
      </c>
      <c r="G9" s="88" t="s">
        <v>791</v>
      </c>
      <c r="I9" s="8" t="s">
        <v>88</v>
      </c>
    </row>
    <row r="10" spans="1:11" ht="30" customHeight="1">
      <c r="A10" s="25" t="s">
        <v>187</v>
      </c>
      <c r="B10" s="26"/>
      <c r="C10" s="31" t="s">
        <v>289</v>
      </c>
      <c r="D10" s="28">
        <v>1</v>
      </c>
      <c r="E10" s="77" t="s">
        <v>360</v>
      </c>
      <c r="F10" s="87">
        <f t="shared" ref="F10:F13" si="0">IF(E10="yes",1,-1)</f>
        <v>1</v>
      </c>
      <c r="G10" s="88" t="s">
        <v>792</v>
      </c>
    </row>
    <row r="11" spans="1:11" ht="72" customHeight="1">
      <c r="A11" s="25" t="s">
        <v>188</v>
      </c>
      <c r="B11" s="26"/>
      <c r="C11" s="31" t="s">
        <v>495</v>
      </c>
      <c r="D11" s="28">
        <v>1</v>
      </c>
      <c r="E11" s="77" t="s">
        <v>360</v>
      </c>
      <c r="F11" s="87">
        <f>IF(E11="yes",1,-1)</f>
        <v>1</v>
      </c>
      <c r="G11" s="88" t="s">
        <v>496</v>
      </c>
    </row>
    <row r="12" spans="1:11" ht="28.5">
      <c r="A12" s="25" t="s">
        <v>231</v>
      </c>
      <c r="B12" s="26"/>
      <c r="C12" s="31" t="s">
        <v>189</v>
      </c>
      <c r="D12" s="28">
        <v>1</v>
      </c>
      <c r="E12" s="77" t="s">
        <v>360</v>
      </c>
      <c r="F12" s="87">
        <f t="shared" si="0"/>
        <v>1</v>
      </c>
      <c r="G12" s="88" t="s">
        <v>302</v>
      </c>
      <c r="I12" s="8" t="s">
        <v>63</v>
      </c>
    </row>
    <row r="13" spans="1:11" ht="28.5">
      <c r="A13" s="25" t="s">
        <v>786</v>
      </c>
      <c r="B13" s="26"/>
      <c r="C13" s="31" t="s">
        <v>123</v>
      </c>
      <c r="D13" s="28">
        <v>1</v>
      </c>
      <c r="E13" s="77" t="s">
        <v>360</v>
      </c>
      <c r="F13" s="87">
        <f t="shared" si="0"/>
        <v>1</v>
      </c>
      <c r="G13" s="88" t="s">
        <v>35</v>
      </c>
      <c r="K13" s="4"/>
    </row>
    <row r="14" spans="1:11" ht="20.100000000000001" customHeight="1">
      <c r="A14" s="148"/>
      <c r="B14" s="149"/>
      <c r="C14" s="174" t="s">
        <v>254</v>
      </c>
      <c r="D14" s="139"/>
      <c r="E14" s="140"/>
      <c r="F14" s="139"/>
      <c r="G14" s="166"/>
      <c r="H14" s="126"/>
      <c r="I14" s="2"/>
    </row>
    <row r="15" spans="1:11" ht="28.5">
      <c r="A15" s="25" t="s">
        <v>43</v>
      </c>
      <c r="B15" s="26"/>
      <c r="C15" s="31" t="s">
        <v>96</v>
      </c>
      <c r="D15" s="28">
        <v>5</v>
      </c>
      <c r="E15" s="77" t="s">
        <v>360</v>
      </c>
      <c r="F15" s="87">
        <f>IF(E15="yes",5,-5)</f>
        <v>5</v>
      </c>
      <c r="G15" s="88" t="s">
        <v>793</v>
      </c>
    </row>
    <row r="16" spans="1:11" ht="28.5">
      <c r="A16" s="25"/>
      <c r="B16" s="26"/>
      <c r="C16" s="167" t="s">
        <v>206</v>
      </c>
      <c r="D16" s="28"/>
      <c r="E16" s="77"/>
      <c r="F16" s="87"/>
      <c r="G16" s="167" t="s">
        <v>794</v>
      </c>
    </row>
    <row r="17" spans="1:11" ht="42.75">
      <c r="A17" s="25" t="s">
        <v>44</v>
      </c>
      <c r="B17" s="30" t="s">
        <v>180</v>
      </c>
      <c r="C17" s="31" t="s">
        <v>368</v>
      </c>
      <c r="D17" s="28">
        <v>2</v>
      </c>
      <c r="E17" s="77" t="s">
        <v>360</v>
      </c>
      <c r="F17" s="87">
        <f>IF(E17="yes",2,-1)</f>
        <v>2</v>
      </c>
      <c r="G17" s="31" t="s">
        <v>366</v>
      </c>
    </row>
    <row r="18" spans="1:11" ht="30.75" customHeight="1">
      <c r="A18" s="25" t="s">
        <v>45</v>
      </c>
      <c r="B18" s="30" t="s">
        <v>62</v>
      </c>
      <c r="C18" s="31" t="s">
        <v>367</v>
      </c>
      <c r="D18" s="28">
        <v>2</v>
      </c>
      <c r="E18" s="77" t="s">
        <v>360</v>
      </c>
      <c r="F18" s="87">
        <f>IF(E18="yes",2,-1)</f>
        <v>2</v>
      </c>
      <c r="G18" s="88" t="s">
        <v>211</v>
      </c>
    </row>
    <row r="19" spans="1:11" ht="28.5">
      <c r="A19" s="25" t="s">
        <v>201</v>
      </c>
      <c r="B19" s="26" t="s">
        <v>92</v>
      </c>
      <c r="C19" s="31" t="s">
        <v>202</v>
      </c>
      <c r="D19" s="28"/>
      <c r="E19" s="77"/>
      <c r="F19" s="87"/>
      <c r="G19" s="88" t="s">
        <v>408</v>
      </c>
    </row>
    <row r="20" spans="1:11" ht="28.5">
      <c r="A20" s="25"/>
      <c r="B20" s="26" t="s">
        <v>882</v>
      </c>
      <c r="C20" s="31" t="s">
        <v>404</v>
      </c>
      <c r="D20" s="28">
        <v>2</v>
      </c>
      <c r="E20" s="77" t="s">
        <v>360</v>
      </c>
      <c r="F20" s="87">
        <f>IF(E20="yes",2,-1)</f>
        <v>2</v>
      </c>
      <c r="G20" s="88" t="s">
        <v>795</v>
      </c>
    </row>
    <row r="21" spans="1:11" ht="128.25">
      <c r="A21" s="25"/>
      <c r="B21" s="26" t="s">
        <v>883</v>
      </c>
      <c r="C21" s="31" t="s">
        <v>406</v>
      </c>
      <c r="D21" s="28">
        <v>2</v>
      </c>
      <c r="E21" s="77" t="s">
        <v>360</v>
      </c>
      <c r="F21" s="87">
        <f>IF(E21="yes",2,-1)</f>
        <v>2</v>
      </c>
      <c r="G21" s="88"/>
    </row>
    <row r="22" spans="1:11">
      <c r="A22" s="25"/>
      <c r="B22" s="26" t="s">
        <v>884</v>
      </c>
      <c r="C22" s="31" t="s">
        <v>405</v>
      </c>
      <c r="D22" s="28">
        <v>1</v>
      </c>
      <c r="E22" s="77" t="s">
        <v>360</v>
      </c>
      <c r="F22" s="87">
        <f>IF(E22="yes",1,0)</f>
        <v>1</v>
      </c>
      <c r="G22" s="88" t="s">
        <v>796</v>
      </c>
    </row>
    <row r="23" spans="1:11" ht="20.100000000000001" customHeight="1">
      <c r="A23" s="148"/>
      <c r="B23" s="149"/>
      <c r="C23" s="174" t="s">
        <v>253</v>
      </c>
      <c r="D23" s="139"/>
      <c r="E23" s="140"/>
      <c r="F23" s="139"/>
      <c r="G23" s="166"/>
      <c r="H23" s="126"/>
      <c r="I23" s="2"/>
    </row>
    <row r="24" spans="1:11" ht="29.25" customHeight="1">
      <c r="A24" s="25"/>
      <c r="B24" s="26"/>
      <c r="C24" s="31" t="s">
        <v>52</v>
      </c>
      <c r="D24" s="28"/>
      <c r="E24" s="77"/>
      <c r="F24" s="87"/>
      <c r="G24" s="88" t="s">
        <v>797</v>
      </c>
      <c r="K24" s="1" t="s">
        <v>124</v>
      </c>
    </row>
    <row r="25" spans="1:11" ht="15.75" customHeight="1">
      <c r="A25" s="25" t="s">
        <v>41</v>
      </c>
      <c r="B25" s="30" t="s">
        <v>180</v>
      </c>
      <c r="C25" s="31" t="s">
        <v>181</v>
      </c>
      <c r="D25" s="28">
        <v>1</v>
      </c>
      <c r="E25" s="77" t="s">
        <v>360</v>
      </c>
      <c r="F25" s="87">
        <f>IF(E25="yes",1,-1)</f>
        <v>1</v>
      </c>
      <c r="G25" s="88"/>
      <c r="K25" s="1"/>
    </row>
    <row r="26" spans="1:11">
      <c r="A26" s="25" t="s">
        <v>61</v>
      </c>
      <c r="B26" s="30" t="s">
        <v>62</v>
      </c>
      <c r="C26" s="31" t="s">
        <v>291</v>
      </c>
      <c r="D26" s="28">
        <v>1</v>
      </c>
      <c r="E26" s="77" t="s">
        <v>360</v>
      </c>
      <c r="F26" s="87">
        <f t="shared" ref="F26" si="1">IF(E26="yes",1,-1)</f>
        <v>1</v>
      </c>
      <c r="G26" s="88" t="s">
        <v>799</v>
      </c>
      <c r="K26" s="1"/>
    </row>
    <row r="27" spans="1:11" ht="142.5">
      <c r="A27" s="25" t="s">
        <v>42</v>
      </c>
      <c r="B27" s="26" t="s">
        <v>92</v>
      </c>
      <c r="C27" s="31" t="s">
        <v>518</v>
      </c>
      <c r="D27" s="28">
        <v>5</v>
      </c>
      <c r="E27" s="77">
        <v>5</v>
      </c>
      <c r="F27" s="87">
        <f t="shared" ref="F27" si="2">E27</f>
        <v>5</v>
      </c>
      <c r="G27" s="88" t="s">
        <v>303</v>
      </c>
      <c r="I27" s="8" t="s">
        <v>48</v>
      </c>
    </row>
    <row r="28" spans="1:11" ht="171">
      <c r="A28" s="25" t="s">
        <v>198</v>
      </c>
      <c r="B28" s="26" t="s">
        <v>93</v>
      </c>
      <c r="C28" s="31" t="s">
        <v>519</v>
      </c>
      <c r="D28" s="28">
        <v>5</v>
      </c>
      <c r="E28" s="77">
        <v>5</v>
      </c>
      <c r="F28" s="87">
        <f t="shared" ref="F28" si="3">E28</f>
        <v>5</v>
      </c>
      <c r="G28" s="88" t="s">
        <v>364</v>
      </c>
      <c r="I28" s="8"/>
    </row>
    <row r="29" spans="1:11" ht="55.5" customHeight="1">
      <c r="A29" s="25" t="s">
        <v>199</v>
      </c>
      <c r="B29" s="26" t="s">
        <v>179</v>
      </c>
      <c r="C29" s="31" t="s">
        <v>182</v>
      </c>
      <c r="D29" s="28">
        <v>2</v>
      </c>
      <c r="E29" s="77" t="s">
        <v>360</v>
      </c>
      <c r="F29" s="87">
        <f>IF(E29="yes",2,0)</f>
        <v>2</v>
      </c>
      <c r="G29" s="88" t="s">
        <v>304</v>
      </c>
    </row>
    <row r="30" spans="1:11" ht="30" customHeight="1" thickBot="1">
      <c r="A30" s="25" t="s">
        <v>200</v>
      </c>
      <c r="B30" s="32" t="s">
        <v>214</v>
      </c>
      <c r="C30" s="186" t="s">
        <v>213</v>
      </c>
      <c r="D30" s="28">
        <v>2</v>
      </c>
      <c r="E30" s="77" t="s">
        <v>360</v>
      </c>
      <c r="F30" s="87">
        <f>IF(E30="yes",2,0)</f>
        <v>2</v>
      </c>
      <c r="G30" s="159"/>
    </row>
    <row r="31" spans="1:11" ht="15.75" thickBot="1">
      <c r="A31" s="33"/>
      <c r="B31" s="34"/>
      <c r="C31" s="187" t="s">
        <v>255</v>
      </c>
      <c r="D31" s="36">
        <f>SUM(D4:D30)</f>
        <v>47</v>
      </c>
      <c r="E31" s="78"/>
      <c r="F31" s="36">
        <f>SUM(F4:F30)</f>
        <v>47</v>
      </c>
      <c r="G31" s="91"/>
    </row>
    <row r="32" spans="1:11" ht="45" customHeight="1" thickBot="1">
      <c r="A32" s="37" t="s">
        <v>0</v>
      </c>
      <c r="B32" s="38"/>
      <c r="C32" s="175" t="s">
        <v>1</v>
      </c>
      <c r="D32" s="39"/>
      <c r="E32" s="79"/>
      <c r="F32" s="39"/>
      <c r="G32" s="168" t="s">
        <v>798</v>
      </c>
      <c r="H32" s="10"/>
      <c r="I32" s="10" t="s">
        <v>59</v>
      </c>
      <c r="K32" s="3" t="s">
        <v>60</v>
      </c>
    </row>
    <row r="33" spans="1:9" ht="58.5" customHeight="1">
      <c r="A33" s="40" t="s">
        <v>2</v>
      </c>
      <c r="B33" s="41"/>
      <c r="C33" s="188" t="s">
        <v>403</v>
      </c>
      <c r="D33" s="28">
        <v>3</v>
      </c>
      <c r="E33" s="77">
        <v>3</v>
      </c>
      <c r="F33" s="87">
        <f>E33</f>
        <v>3</v>
      </c>
      <c r="G33" s="160" t="s">
        <v>212</v>
      </c>
    </row>
    <row r="34" spans="1:9" ht="28.5">
      <c r="A34" s="40" t="s">
        <v>3</v>
      </c>
      <c r="B34" s="26"/>
      <c r="C34" s="31" t="s">
        <v>407</v>
      </c>
      <c r="D34" s="28">
        <v>2</v>
      </c>
      <c r="E34" s="77" t="s">
        <v>360</v>
      </c>
      <c r="F34" s="87">
        <f>IF(E34="yes",2,0)</f>
        <v>2</v>
      </c>
      <c r="G34" s="88" t="s">
        <v>800</v>
      </c>
      <c r="I34" s="12" t="s">
        <v>102</v>
      </c>
    </row>
    <row r="35" spans="1:9">
      <c r="A35" s="40" t="s">
        <v>4</v>
      </c>
      <c r="B35" s="26"/>
      <c r="C35" s="31" t="s">
        <v>338</v>
      </c>
      <c r="D35" s="28">
        <v>1</v>
      </c>
      <c r="E35" s="77" t="s">
        <v>360</v>
      </c>
      <c r="F35" s="87">
        <f t="shared" ref="F35:F41" si="4">IF(E35="yes",1,0)</f>
        <v>1</v>
      </c>
      <c r="G35" s="88" t="s">
        <v>69</v>
      </c>
    </row>
    <row r="36" spans="1:9" ht="57" customHeight="1">
      <c r="A36" s="40" t="s">
        <v>5</v>
      </c>
      <c r="B36" s="26"/>
      <c r="C36" s="31" t="s">
        <v>56</v>
      </c>
      <c r="D36" s="28">
        <v>1</v>
      </c>
      <c r="E36" s="77" t="s">
        <v>360</v>
      </c>
      <c r="F36" s="87">
        <f t="shared" si="4"/>
        <v>1</v>
      </c>
      <c r="G36" s="88" t="s">
        <v>801</v>
      </c>
      <c r="H36" s="14"/>
      <c r="I36" s="11" t="s">
        <v>71</v>
      </c>
    </row>
    <row r="37" spans="1:9" ht="42.75">
      <c r="A37" s="40" t="s">
        <v>6</v>
      </c>
      <c r="B37" s="26"/>
      <c r="C37" s="31" t="s">
        <v>29</v>
      </c>
      <c r="D37" s="28">
        <v>1</v>
      </c>
      <c r="E37" s="77" t="s">
        <v>360</v>
      </c>
      <c r="F37" s="87">
        <f t="shared" si="4"/>
        <v>1</v>
      </c>
      <c r="G37" s="88" t="s">
        <v>802</v>
      </c>
    </row>
    <row r="38" spans="1:9" ht="57">
      <c r="A38" s="40" t="s">
        <v>7</v>
      </c>
      <c r="B38" s="26"/>
      <c r="C38" s="31" t="s">
        <v>117</v>
      </c>
      <c r="D38" s="28">
        <v>2</v>
      </c>
      <c r="E38" s="77" t="s">
        <v>360</v>
      </c>
      <c r="F38" s="87">
        <f>IF(E38="yes",2,0)</f>
        <v>2</v>
      </c>
      <c r="G38" s="88" t="s">
        <v>803</v>
      </c>
    </row>
    <row r="39" spans="1:9" ht="28.5">
      <c r="A39" s="40" t="s">
        <v>8</v>
      </c>
      <c r="B39" s="26"/>
      <c r="C39" s="31" t="s">
        <v>57</v>
      </c>
      <c r="D39" s="28">
        <v>2</v>
      </c>
      <c r="E39" s="77" t="s">
        <v>360</v>
      </c>
      <c r="F39" s="87">
        <f t="shared" ref="F39" si="5">IF(E39="yes",2,0)</f>
        <v>2</v>
      </c>
      <c r="G39" s="88" t="s">
        <v>804</v>
      </c>
      <c r="I39" s="9" t="s">
        <v>58</v>
      </c>
    </row>
    <row r="40" spans="1:9" ht="42.75">
      <c r="A40" s="40" t="s">
        <v>9</v>
      </c>
      <c r="B40" s="26"/>
      <c r="C40" s="31" t="s">
        <v>114</v>
      </c>
      <c r="D40" s="28">
        <v>1</v>
      </c>
      <c r="E40" s="77" t="s">
        <v>360</v>
      </c>
      <c r="F40" s="87">
        <f t="shared" si="4"/>
        <v>1</v>
      </c>
      <c r="G40" s="88" t="s">
        <v>115</v>
      </c>
      <c r="I40" s="12" t="s">
        <v>116</v>
      </c>
    </row>
    <row r="41" spans="1:9">
      <c r="A41" s="40" t="s">
        <v>10</v>
      </c>
      <c r="B41" s="32"/>
      <c r="C41" s="189" t="s">
        <v>68</v>
      </c>
      <c r="D41" s="28">
        <v>1</v>
      </c>
      <c r="E41" s="77" t="s">
        <v>360</v>
      </c>
      <c r="F41" s="87">
        <f t="shared" si="4"/>
        <v>1</v>
      </c>
      <c r="G41" s="159" t="s">
        <v>805</v>
      </c>
    </row>
    <row r="42" spans="1:9" ht="28.5">
      <c r="A42" s="40" t="s">
        <v>11</v>
      </c>
      <c r="B42" s="26"/>
      <c r="C42" s="31" t="s">
        <v>345</v>
      </c>
      <c r="D42" s="43">
        <v>5</v>
      </c>
      <c r="E42" s="77">
        <v>5</v>
      </c>
      <c r="F42" s="87">
        <f t="shared" ref="F42" si="6">E42</f>
        <v>5</v>
      </c>
      <c r="G42" s="88" t="s">
        <v>806</v>
      </c>
    </row>
    <row r="43" spans="1:9" ht="15" thickBot="1">
      <c r="A43" s="40" t="s">
        <v>127</v>
      </c>
      <c r="B43" s="26"/>
      <c r="C43" s="31" t="s">
        <v>346</v>
      </c>
      <c r="D43" s="28">
        <v>1</v>
      </c>
      <c r="E43" s="77" t="s">
        <v>360</v>
      </c>
      <c r="F43" s="87">
        <f>IF(E43="yes",1,0)</f>
        <v>1</v>
      </c>
      <c r="G43" s="88"/>
    </row>
    <row r="44" spans="1:9" ht="15.75" thickBot="1">
      <c r="A44" s="33"/>
      <c r="B44" s="34"/>
      <c r="C44" s="187" t="s">
        <v>251</v>
      </c>
      <c r="D44" s="36">
        <f>SUM(D33:D43)</f>
        <v>20</v>
      </c>
      <c r="E44" s="78"/>
      <c r="F44" s="36">
        <f>SUM(F33:F43)</f>
        <v>20</v>
      </c>
      <c r="G44" s="91"/>
    </row>
    <row r="45" spans="1:9" ht="45" customHeight="1" thickBot="1">
      <c r="A45" s="37" t="s">
        <v>82</v>
      </c>
      <c r="B45" s="44"/>
      <c r="C45" s="175" t="s">
        <v>83</v>
      </c>
      <c r="D45" s="39"/>
      <c r="E45" s="79"/>
      <c r="F45" s="39"/>
      <c r="G45" s="168" t="s">
        <v>97</v>
      </c>
    </row>
    <row r="46" spans="1:9" ht="28.5">
      <c r="A46" s="40" t="s">
        <v>72</v>
      </c>
      <c r="B46" s="45"/>
      <c r="C46" s="46" t="s">
        <v>544</v>
      </c>
      <c r="D46" s="28">
        <v>3</v>
      </c>
      <c r="E46" s="77" t="s">
        <v>360</v>
      </c>
      <c r="F46" s="87">
        <f>IF(E46="yes",3,0)</f>
        <v>3</v>
      </c>
      <c r="G46" s="169" t="s">
        <v>900</v>
      </c>
    </row>
    <row r="47" spans="1:9">
      <c r="A47" s="25" t="s">
        <v>73</v>
      </c>
      <c r="B47" s="41"/>
      <c r="C47" s="31" t="s">
        <v>545</v>
      </c>
      <c r="D47" s="28">
        <v>1</v>
      </c>
      <c r="E47" s="77" t="s">
        <v>360</v>
      </c>
      <c r="F47" s="87">
        <f>IF(E47="yes",1,0)</f>
        <v>1</v>
      </c>
      <c r="G47" s="170"/>
    </row>
    <row r="48" spans="1:9" ht="28.5">
      <c r="A48" s="40" t="s">
        <v>74</v>
      </c>
      <c r="B48" s="26"/>
      <c r="C48" s="31" t="s">
        <v>295</v>
      </c>
      <c r="D48" s="28">
        <v>2</v>
      </c>
      <c r="E48" s="77" t="s">
        <v>360</v>
      </c>
      <c r="F48" s="87">
        <f>IF(E48="yes",2,0)</f>
        <v>2</v>
      </c>
      <c r="G48" s="171"/>
    </row>
    <row r="49" spans="1:9" ht="57">
      <c r="A49" s="25" t="s">
        <v>75</v>
      </c>
      <c r="B49" s="26"/>
      <c r="C49" s="188" t="s">
        <v>546</v>
      </c>
      <c r="D49" s="28">
        <v>2</v>
      </c>
      <c r="E49" s="77" t="s">
        <v>360</v>
      </c>
      <c r="F49" s="87">
        <f>IF(E49="yes",2,-1)</f>
        <v>2</v>
      </c>
      <c r="G49" s="88" t="s">
        <v>808</v>
      </c>
    </row>
    <row r="50" spans="1:9" ht="15.75" customHeight="1">
      <c r="A50" s="155" t="s">
        <v>76</v>
      </c>
      <c r="B50" s="26"/>
      <c r="C50" s="188" t="s">
        <v>550</v>
      </c>
      <c r="D50" s="43"/>
      <c r="E50" s="80"/>
      <c r="F50" s="43"/>
      <c r="G50" s="161" t="s">
        <v>807</v>
      </c>
    </row>
    <row r="51" spans="1:9" ht="28.5">
      <c r="A51" s="154"/>
      <c r="B51" s="26" t="s">
        <v>221</v>
      </c>
      <c r="C51" s="31" t="s">
        <v>895</v>
      </c>
      <c r="D51" s="43">
        <v>6</v>
      </c>
      <c r="E51" s="77">
        <v>6</v>
      </c>
      <c r="F51" s="87">
        <f t="shared" ref="F51" si="7">E51</f>
        <v>6</v>
      </c>
      <c r="G51" s="172"/>
    </row>
    <row r="52" spans="1:9" ht="28.5">
      <c r="A52" s="40"/>
      <c r="B52" s="26" t="s">
        <v>62</v>
      </c>
      <c r="C52" s="31" t="s">
        <v>896</v>
      </c>
      <c r="D52" s="43">
        <v>3</v>
      </c>
      <c r="E52" s="77">
        <v>3</v>
      </c>
      <c r="F52" s="87">
        <f t="shared" ref="F52" si="8">E52</f>
        <v>3</v>
      </c>
      <c r="G52" s="162"/>
    </row>
    <row r="53" spans="1:9">
      <c r="A53" s="25" t="s">
        <v>77</v>
      </c>
      <c r="B53" s="26"/>
      <c r="C53" s="31" t="s">
        <v>344</v>
      </c>
      <c r="D53" s="28">
        <v>1</v>
      </c>
      <c r="E53" s="77" t="s">
        <v>360</v>
      </c>
      <c r="F53" s="87">
        <f t="shared" ref="F53" si="9">IF(E53="yes",1,-1)</f>
        <v>1</v>
      </c>
      <c r="G53" s="88" t="s">
        <v>809</v>
      </c>
    </row>
    <row r="54" spans="1:9" ht="20.100000000000001" customHeight="1">
      <c r="A54" s="146"/>
      <c r="B54" s="138"/>
      <c r="C54" s="174" t="s">
        <v>85</v>
      </c>
      <c r="D54" s="139"/>
      <c r="E54" s="140"/>
      <c r="F54" s="139"/>
      <c r="G54" s="166"/>
      <c r="H54" s="126"/>
      <c r="I54" s="2"/>
    </row>
    <row r="55" spans="1:9" ht="28.5">
      <c r="A55" s="25" t="s">
        <v>78</v>
      </c>
      <c r="B55" s="26"/>
      <c r="C55" s="31" t="s">
        <v>307</v>
      </c>
      <c r="D55" s="28">
        <v>1</v>
      </c>
      <c r="E55" s="77" t="s">
        <v>360</v>
      </c>
      <c r="F55" s="87">
        <f t="shared" ref="F55:F56" si="10">IF(E55="yes",1,-1)</f>
        <v>1</v>
      </c>
      <c r="G55" s="173"/>
    </row>
    <row r="56" spans="1:9" ht="42.75">
      <c r="A56" s="25" t="s">
        <v>79</v>
      </c>
      <c r="B56" s="26"/>
      <c r="C56" s="31" t="s">
        <v>306</v>
      </c>
      <c r="D56" s="28">
        <v>1</v>
      </c>
      <c r="E56" s="77" t="s">
        <v>360</v>
      </c>
      <c r="F56" s="87">
        <f t="shared" si="10"/>
        <v>1</v>
      </c>
      <c r="G56" s="88" t="s">
        <v>810</v>
      </c>
      <c r="I56" s="8" t="s">
        <v>216</v>
      </c>
    </row>
    <row r="57" spans="1:9">
      <c r="A57" s="25" t="s">
        <v>296</v>
      </c>
      <c r="B57" s="26"/>
      <c r="C57" s="31" t="s">
        <v>305</v>
      </c>
      <c r="D57" s="28">
        <v>1</v>
      </c>
      <c r="E57" s="77" t="s">
        <v>360</v>
      </c>
      <c r="F57" s="87">
        <f t="shared" ref="F57:F60" si="11">IF(E57="yes",1,0)</f>
        <v>1</v>
      </c>
      <c r="G57" s="88"/>
    </row>
    <row r="58" spans="1:9">
      <c r="A58" s="25" t="s">
        <v>297</v>
      </c>
      <c r="B58" s="26"/>
      <c r="C58" s="31" t="s">
        <v>37</v>
      </c>
      <c r="D58" s="28">
        <v>1</v>
      </c>
      <c r="E58" s="77" t="s">
        <v>360</v>
      </c>
      <c r="F58" s="87">
        <f t="shared" si="11"/>
        <v>1</v>
      </c>
      <c r="G58" s="88"/>
    </row>
    <row r="59" spans="1:9" ht="28.5">
      <c r="A59" s="25" t="s">
        <v>80</v>
      </c>
      <c r="B59" s="26"/>
      <c r="C59" s="31" t="s">
        <v>36</v>
      </c>
      <c r="D59" s="28">
        <v>1</v>
      </c>
      <c r="E59" s="77" t="s">
        <v>360</v>
      </c>
      <c r="F59" s="87">
        <f t="shared" si="11"/>
        <v>1</v>
      </c>
      <c r="G59" s="88" t="s">
        <v>423</v>
      </c>
      <c r="H59" s="13"/>
    </row>
    <row r="60" spans="1:9" ht="28.5">
      <c r="A60" s="25" t="s">
        <v>128</v>
      </c>
      <c r="B60" s="47"/>
      <c r="C60" s="190" t="s">
        <v>207</v>
      </c>
      <c r="D60" s="28">
        <v>1</v>
      </c>
      <c r="E60" s="77" t="s">
        <v>360</v>
      </c>
      <c r="F60" s="87">
        <f t="shared" si="11"/>
        <v>1</v>
      </c>
      <c r="G60" s="88" t="s">
        <v>547</v>
      </c>
    </row>
    <row r="61" spans="1:9" ht="20.100000000000001" customHeight="1">
      <c r="A61" s="146"/>
      <c r="B61" s="138"/>
      <c r="C61" s="174" t="s">
        <v>86</v>
      </c>
      <c r="D61" s="139"/>
      <c r="E61" s="140"/>
      <c r="F61" s="139"/>
      <c r="G61" s="174"/>
      <c r="H61" s="147"/>
      <c r="I61" s="2"/>
    </row>
    <row r="62" spans="1:9" ht="28.5">
      <c r="A62" s="25" t="s">
        <v>129</v>
      </c>
      <c r="B62" s="26"/>
      <c r="C62" s="31" t="s">
        <v>81</v>
      </c>
      <c r="D62" s="28">
        <v>1</v>
      </c>
      <c r="E62" s="77" t="s">
        <v>360</v>
      </c>
      <c r="F62" s="87">
        <f t="shared" ref="F62:F66" si="12">IF(E62="yes",1,0)</f>
        <v>1</v>
      </c>
      <c r="G62" s="88"/>
    </row>
    <row r="63" spans="1:9">
      <c r="A63" s="25" t="s">
        <v>431</v>
      </c>
      <c r="B63" s="26"/>
      <c r="C63" s="31" t="s">
        <v>549</v>
      </c>
      <c r="D63" s="28">
        <v>1</v>
      </c>
      <c r="E63" s="77" t="s">
        <v>360</v>
      </c>
      <c r="F63" s="87">
        <f t="shared" si="12"/>
        <v>1</v>
      </c>
      <c r="G63" s="88" t="s">
        <v>809</v>
      </c>
    </row>
    <row r="64" spans="1:9">
      <c r="A64" s="25" t="s">
        <v>432</v>
      </c>
      <c r="B64" s="26"/>
      <c r="C64" s="31" t="s">
        <v>548</v>
      </c>
      <c r="D64" s="28">
        <v>1</v>
      </c>
      <c r="E64" s="77" t="s">
        <v>360</v>
      </c>
      <c r="F64" s="87">
        <f t="shared" si="12"/>
        <v>1</v>
      </c>
      <c r="G64" s="88" t="s">
        <v>811</v>
      </c>
    </row>
    <row r="65" spans="1:9">
      <c r="A65" s="25" t="s">
        <v>433</v>
      </c>
      <c r="B65" s="26"/>
      <c r="C65" s="179" t="s">
        <v>308</v>
      </c>
      <c r="D65" s="28">
        <v>1</v>
      </c>
      <c r="E65" s="77" t="s">
        <v>360</v>
      </c>
      <c r="F65" s="87">
        <f t="shared" si="12"/>
        <v>1</v>
      </c>
      <c r="G65" s="159"/>
    </row>
    <row r="66" spans="1:9" ht="57.75" thickBot="1">
      <c r="A66" s="25" t="s">
        <v>434</v>
      </c>
      <c r="B66" s="48"/>
      <c r="C66" s="49" t="s">
        <v>551</v>
      </c>
      <c r="D66" s="28">
        <v>1</v>
      </c>
      <c r="E66" s="77" t="s">
        <v>360</v>
      </c>
      <c r="F66" s="87">
        <f t="shared" si="12"/>
        <v>1</v>
      </c>
      <c r="G66" s="159" t="s">
        <v>552</v>
      </c>
    </row>
    <row r="67" spans="1:9" ht="15.75" thickBot="1">
      <c r="A67" s="33"/>
      <c r="B67" s="34"/>
      <c r="C67" s="187" t="s">
        <v>252</v>
      </c>
      <c r="D67" s="36">
        <f>SUM(D46:D66)</f>
        <v>29</v>
      </c>
      <c r="E67" s="78"/>
      <c r="F67" s="36">
        <f>SUM(F46:F66)</f>
        <v>29</v>
      </c>
      <c r="G67" s="91"/>
    </row>
    <row r="68" spans="1:9" ht="45" customHeight="1" thickBot="1">
      <c r="A68" s="37" t="s">
        <v>204</v>
      </c>
      <c r="B68" s="50"/>
      <c r="C68" s="175" t="s">
        <v>203</v>
      </c>
      <c r="D68" s="39"/>
      <c r="E68" s="79"/>
      <c r="F68" s="39"/>
      <c r="G68" s="175"/>
    </row>
    <row r="69" spans="1:9" ht="20.100000000000001" customHeight="1">
      <c r="A69" s="142"/>
      <c r="B69" s="143"/>
      <c r="C69" s="174" t="s">
        <v>313</v>
      </c>
      <c r="D69" s="139"/>
      <c r="E69" s="140"/>
      <c r="F69" s="139"/>
      <c r="G69" s="174"/>
      <c r="H69" s="126"/>
      <c r="I69" s="2"/>
    </row>
    <row r="70" spans="1:9" ht="42.75">
      <c r="A70" s="25" t="s">
        <v>435</v>
      </c>
      <c r="B70" s="26"/>
      <c r="C70" s="167" t="s">
        <v>365</v>
      </c>
      <c r="D70" s="28">
        <v>3</v>
      </c>
      <c r="E70" s="77" t="s">
        <v>360</v>
      </c>
      <c r="F70" s="87">
        <f>IF(E70="yes",3,-1)</f>
        <v>3</v>
      </c>
      <c r="G70" s="88" t="s">
        <v>812</v>
      </c>
      <c r="I70" s="8" t="s">
        <v>53</v>
      </c>
    </row>
    <row r="71" spans="1:9">
      <c r="A71" s="25" t="s">
        <v>436</v>
      </c>
      <c r="B71" s="26"/>
      <c r="C71" s="167" t="s">
        <v>317</v>
      </c>
      <c r="D71" s="28">
        <v>1</v>
      </c>
      <c r="E71" s="77" t="s">
        <v>360</v>
      </c>
      <c r="F71" s="87">
        <f t="shared" ref="F71" si="13">IF(E71="yes",1,-1)</f>
        <v>1</v>
      </c>
      <c r="G71" s="92"/>
      <c r="I71" s="8"/>
    </row>
    <row r="72" spans="1:9" ht="71.25">
      <c r="A72" s="25" t="s">
        <v>437</v>
      </c>
      <c r="B72" s="26"/>
      <c r="C72" s="31" t="s">
        <v>290</v>
      </c>
      <c r="D72" s="28">
        <v>1</v>
      </c>
      <c r="E72" s="77" t="s">
        <v>360</v>
      </c>
      <c r="F72" s="87">
        <f>IF(E72="yes",1,-1)</f>
        <v>1</v>
      </c>
      <c r="G72" s="88" t="s">
        <v>813</v>
      </c>
    </row>
    <row r="73" spans="1:9" ht="28.5">
      <c r="A73" s="25" t="s">
        <v>438</v>
      </c>
      <c r="B73" s="26"/>
      <c r="C73" s="167" t="s">
        <v>331</v>
      </c>
      <c r="D73" s="28"/>
      <c r="E73" s="77"/>
      <c r="F73" s="87"/>
      <c r="G73" s="88" t="s">
        <v>409</v>
      </c>
      <c r="I73" s="8"/>
    </row>
    <row r="74" spans="1:9" ht="28.5">
      <c r="A74" s="25" t="s">
        <v>439</v>
      </c>
      <c r="B74" s="26"/>
      <c r="C74" s="167" t="s">
        <v>424</v>
      </c>
      <c r="D74" s="28">
        <v>2</v>
      </c>
      <c r="E74" s="77" t="s">
        <v>360</v>
      </c>
      <c r="F74" s="87">
        <f>IF(E74="yes",2,0)</f>
        <v>2</v>
      </c>
      <c r="G74" s="88" t="s">
        <v>190</v>
      </c>
      <c r="I74" s="8"/>
    </row>
    <row r="75" spans="1:9" ht="28.5">
      <c r="A75" s="25" t="s">
        <v>440</v>
      </c>
      <c r="B75" s="26"/>
      <c r="C75" s="167" t="s">
        <v>314</v>
      </c>
      <c r="D75" s="28">
        <v>1</v>
      </c>
      <c r="E75" s="77" t="s">
        <v>360</v>
      </c>
      <c r="F75" s="87">
        <f t="shared" ref="F75:F78" si="14">IF(E75="yes",1,0)</f>
        <v>1</v>
      </c>
      <c r="G75" s="92"/>
      <c r="I75" s="8"/>
    </row>
    <row r="76" spans="1:9">
      <c r="A76" s="25" t="s">
        <v>441</v>
      </c>
      <c r="B76" s="26"/>
      <c r="C76" s="167" t="s">
        <v>315</v>
      </c>
      <c r="D76" s="28">
        <v>1</v>
      </c>
      <c r="E76" s="77" t="s">
        <v>360</v>
      </c>
      <c r="F76" s="87">
        <f t="shared" si="14"/>
        <v>1</v>
      </c>
      <c r="G76" s="92"/>
      <c r="I76" s="8"/>
    </row>
    <row r="77" spans="1:9" ht="16.5" customHeight="1">
      <c r="A77" s="25" t="s">
        <v>442</v>
      </c>
      <c r="B77" s="26"/>
      <c r="C77" s="167" t="s">
        <v>581</v>
      </c>
      <c r="D77" s="28">
        <v>1</v>
      </c>
      <c r="E77" s="77" t="s">
        <v>360</v>
      </c>
      <c r="F77" s="87">
        <f t="shared" si="14"/>
        <v>1</v>
      </c>
      <c r="G77" s="92"/>
      <c r="I77" s="8"/>
    </row>
    <row r="78" spans="1:9" ht="42.75">
      <c r="A78" s="25" t="s">
        <v>582</v>
      </c>
      <c r="B78" s="26"/>
      <c r="C78" s="31" t="s">
        <v>425</v>
      </c>
      <c r="D78" s="28">
        <v>1</v>
      </c>
      <c r="E78" s="77" t="s">
        <v>360</v>
      </c>
      <c r="F78" s="87">
        <f t="shared" si="14"/>
        <v>1</v>
      </c>
      <c r="G78" s="88" t="s">
        <v>814</v>
      </c>
      <c r="I78" s="9"/>
    </row>
    <row r="79" spans="1:9" ht="42">
      <c r="A79" s="25" t="s">
        <v>443</v>
      </c>
      <c r="B79" s="26"/>
      <c r="C79" s="189" t="s">
        <v>33</v>
      </c>
      <c r="D79" s="51"/>
      <c r="E79" s="77"/>
      <c r="F79" s="87"/>
      <c r="G79" s="176" t="s">
        <v>192</v>
      </c>
      <c r="H79" s="13"/>
      <c r="I79" s="8" t="s">
        <v>191</v>
      </c>
    </row>
    <row r="80" spans="1:9" s="15" customFormat="1" ht="20.100000000000001" customHeight="1">
      <c r="A80" s="144" t="s">
        <v>14</v>
      </c>
      <c r="B80" s="144"/>
      <c r="C80" s="174" t="s">
        <v>13</v>
      </c>
      <c r="D80" s="139"/>
      <c r="E80" s="140"/>
      <c r="F80" s="139"/>
      <c r="G80" s="174"/>
      <c r="H80" s="145"/>
    </row>
    <row r="81" spans="1:9" ht="57">
      <c r="A81" s="25" t="s">
        <v>444</v>
      </c>
      <c r="B81" s="26"/>
      <c r="C81" s="31" t="s">
        <v>321</v>
      </c>
      <c r="D81" s="28">
        <v>1</v>
      </c>
      <c r="E81" s="77" t="s">
        <v>360</v>
      </c>
      <c r="F81" s="87">
        <f t="shared" ref="F81:F86" si="15">IF(E81="yes",1,0)</f>
        <v>1</v>
      </c>
      <c r="G81" s="88" t="s">
        <v>225</v>
      </c>
    </row>
    <row r="82" spans="1:9" ht="57">
      <c r="A82" s="25" t="s">
        <v>445</v>
      </c>
      <c r="B82" s="26" t="s">
        <v>221</v>
      </c>
      <c r="C82" s="31" t="s">
        <v>218</v>
      </c>
      <c r="D82" s="28">
        <v>1</v>
      </c>
      <c r="E82" s="77" t="s">
        <v>360</v>
      </c>
      <c r="F82" s="87">
        <f t="shared" si="15"/>
        <v>1</v>
      </c>
      <c r="G82" s="88" t="s">
        <v>815</v>
      </c>
      <c r="I82" s="7" t="s">
        <v>223</v>
      </c>
    </row>
    <row r="83" spans="1:9" ht="44.25" customHeight="1">
      <c r="A83" s="25" t="s">
        <v>446</v>
      </c>
      <c r="B83" s="26" t="s">
        <v>62</v>
      </c>
      <c r="C83" s="31" t="s">
        <v>529</v>
      </c>
      <c r="D83" s="28"/>
      <c r="E83" s="81"/>
      <c r="F83" s="28"/>
      <c r="G83" s="88" t="s">
        <v>816</v>
      </c>
      <c r="I83" s="7" t="s">
        <v>224</v>
      </c>
    </row>
    <row r="84" spans="1:9">
      <c r="A84" s="25" t="s">
        <v>447</v>
      </c>
      <c r="B84" s="26" t="s">
        <v>92</v>
      </c>
      <c r="C84" s="31" t="s">
        <v>226</v>
      </c>
      <c r="D84" s="28">
        <v>1</v>
      </c>
      <c r="E84" s="77" t="s">
        <v>360</v>
      </c>
      <c r="F84" s="87">
        <f t="shared" si="15"/>
        <v>1</v>
      </c>
      <c r="G84" s="88" t="s">
        <v>323</v>
      </c>
    </row>
    <row r="85" spans="1:9" ht="42.75">
      <c r="A85" s="25" t="s">
        <v>448</v>
      </c>
      <c r="B85" s="26"/>
      <c r="C85" s="31" t="s">
        <v>322</v>
      </c>
      <c r="D85" s="28">
        <v>1</v>
      </c>
      <c r="E85" s="77" t="s">
        <v>360</v>
      </c>
      <c r="F85" s="87">
        <f>IF(E85="yes",1,-1)</f>
        <v>1</v>
      </c>
      <c r="G85" s="88" t="s">
        <v>320</v>
      </c>
    </row>
    <row r="86" spans="1:9" ht="128.25">
      <c r="A86" s="25" t="s">
        <v>449</v>
      </c>
      <c r="C86" s="31" t="s">
        <v>343</v>
      </c>
      <c r="D86" s="28">
        <v>1</v>
      </c>
      <c r="E86" s="77" t="s">
        <v>360</v>
      </c>
      <c r="F86" s="87">
        <f t="shared" si="15"/>
        <v>1</v>
      </c>
      <c r="G86" s="88" t="s">
        <v>210</v>
      </c>
    </row>
    <row r="87" spans="1:9">
      <c r="A87" s="25" t="s">
        <v>450</v>
      </c>
      <c r="B87" s="26"/>
      <c r="C87" s="31" t="s">
        <v>342</v>
      </c>
      <c r="D87" s="28">
        <v>2</v>
      </c>
      <c r="E87" s="77" t="s">
        <v>360</v>
      </c>
      <c r="F87" s="87">
        <f>IF(E87="yes",2,-2)</f>
        <v>2</v>
      </c>
      <c r="G87" s="88"/>
    </row>
    <row r="88" spans="1:9" ht="20.100000000000001" customHeight="1">
      <c r="A88" s="142"/>
      <c r="B88" s="143"/>
      <c r="C88" s="174" t="s">
        <v>84</v>
      </c>
      <c r="D88" s="139"/>
      <c r="E88" s="140"/>
      <c r="F88" s="139"/>
      <c r="G88" s="174"/>
      <c r="H88" s="126"/>
      <c r="I88" s="2"/>
    </row>
    <row r="89" spans="1:9" ht="42.75">
      <c r="A89" s="57" t="s">
        <v>451</v>
      </c>
      <c r="B89" s="26"/>
      <c r="C89" s="31" t="s">
        <v>556</v>
      </c>
      <c r="D89" s="28">
        <v>1</v>
      </c>
      <c r="E89" s="77" t="s">
        <v>360</v>
      </c>
      <c r="F89" s="87">
        <f t="shared" ref="F89:F93" si="16">IF(E89="yes",1,0)</f>
        <v>1</v>
      </c>
      <c r="G89" s="88" t="s">
        <v>575</v>
      </c>
      <c r="I89" s="9" t="s">
        <v>554</v>
      </c>
    </row>
    <row r="90" spans="1:9" ht="28.5">
      <c r="A90" s="57" t="s">
        <v>452</v>
      </c>
      <c r="B90" s="26"/>
      <c r="C90" s="31" t="s">
        <v>557</v>
      </c>
      <c r="D90" s="28">
        <v>1</v>
      </c>
      <c r="E90" s="77" t="s">
        <v>360</v>
      </c>
      <c r="F90" s="87">
        <f t="shared" ref="F90" si="17">IF(E90="yes",1,0)</f>
        <v>1</v>
      </c>
      <c r="G90" s="88" t="s">
        <v>817</v>
      </c>
      <c r="I90" s="9"/>
    </row>
    <row r="91" spans="1:9" ht="42.75">
      <c r="A91" s="57" t="s">
        <v>453</v>
      </c>
      <c r="B91" s="26"/>
      <c r="C91" s="31" t="s">
        <v>560</v>
      </c>
      <c r="D91" s="28">
        <v>1</v>
      </c>
      <c r="E91" s="77" t="s">
        <v>360</v>
      </c>
      <c r="F91" s="87">
        <f t="shared" ref="F91" si="18">IF(E91="yes",1,0)</f>
        <v>1</v>
      </c>
      <c r="G91" s="88" t="s">
        <v>563</v>
      </c>
      <c r="I91" s="9"/>
    </row>
    <row r="92" spans="1:9" ht="42.75">
      <c r="A92" s="57" t="s">
        <v>454</v>
      </c>
      <c r="B92" s="26"/>
      <c r="C92" s="31" t="s">
        <v>565</v>
      </c>
      <c r="D92" s="28">
        <v>1</v>
      </c>
      <c r="E92" s="77" t="s">
        <v>360</v>
      </c>
      <c r="F92" s="87">
        <f t="shared" ref="F92" si="19">IF(E92="yes",1,0)</f>
        <v>1</v>
      </c>
      <c r="G92" s="88" t="s">
        <v>564</v>
      </c>
      <c r="I92" s="9" t="s">
        <v>561</v>
      </c>
    </row>
    <row r="93" spans="1:9" ht="28.5">
      <c r="A93" s="57" t="s">
        <v>555</v>
      </c>
      <c r="B93" s="26"/>
      <c r="C93" s="31" t="s">
        <v>50</v>
      </c>
      <c r="D93" s="28">
        <v>1</v>
      </c>
      <c r="E93" s="77" t="s">
        <v>360</v>
      </c>
      <c r="F93" s="87">
        <f t="shared" si="16"/>
        <v>1</v>
      </c>
      <c r="G93" s="88" t="s">
        <v>574</v>
      </c>
      <c r="H93" s="10"/>
    </row>
    <row r="94" spans="1:9" ht="28.5">
      <c r="A94" s="57" t="s">
        <v>559</v>
      </c>
      <c r="B94" s="26"/>
      <c r="C94" s="31" t="s">
        <v>54</v>
      </c>
      <c r="D94" s="28">
        <v>2</v>
      </c>
      <c r="E94" s="77" t="s">
        <v>360</v>
      </c>
      <c r="F94" s="87">
        <f>IF(E94="yes",2,-2)</f>
        <v>2</v>
      </c>
      <c r="G94" s="88" t="s">
        <v>818</v>
      </c>
    </row>
    <row r="95" spans="1:9" ht="42.75">
      <c r="A95" s="57" t="s">
        <v>562</v>
      </c>
      <c r="B95" s="26"/>
      <c r="C95" s="31" t="s">
        <v>99</v>
      </c>
      <c r="D95" s="28">
        <v>1</v>
      </c>
      <c r="E95" s="77">
        <v>1</v>
      </c>
      <c r="F95" s="87">
        <f t="shared" ref="F95" si="20">E95</f>
        <v>1</v>
      </c>
      <c r="G95" s="88" t="s">
        <v>819</v>
      </c>
    </row>
    <row r="96" spans="1:9" ht="20.100000000000001" customHeight="1">
      <c r="A96" s="142"/>
      <c r="B96" s="143"/>
      <c r="C96" s="174" t="s">
        <v>12</v>
      </c>
      <c r="D96" s="139"/>
      <c r="E96" s="140"/>
      <c r="F96" s="139"/>
      <c r="G96" s="174"/>
      <c r="H96" s="126"/>
      <c r="I96" s="2"/>
    </row>
    <row r="97" spans="1:9" ht="370.5" customHeight="1">
      <c r="A97" s="25" t="s">
        <v>455</v>
      </c>
      <c r="B97" s="26"/>
      <c r="C97" s="31" t="s">
        <v>340</v>
      </c>
      <c r="D97" s="28">
        <v>4</v>
      </c>
      <c r="E97" s="77" t="s">
        <v>360</v>
      </c>
      <c r="F97" s="87">
        <f>IF(E97="yes",4,-2)</f>
        <v>4</v>
      </c>
      <c r="G97" s="88" t="s">
        <v>339</v>
      </c>
      <c r="I97" s="9" t="s">
        <v>125</v>
      </c>
    </row>
    <row r="98" spans="1:9" ht="371.25" customHeight="1">
      <c r="A98" s="25" t="s">
        <v>456</v>
      </c>
      <c r="B98" s="26" t="s">
        <v>221</v>
      </c>
      <c r="C98" s="31" t="s">
        <v>558</v>
      </c>
      <c r="D98" s="28">
        <v>2</v>
      </c>
      <c r="E98" s="77" t="s">
        <v>360</v>
      </c>
      <c r="F98" s="87">
        <f>IF(E98="yes",2,-2)</f>
        <v>2</v>
      </c>
      <c r="G98" s="88" t="s">
        <v>584</v>
      </c>
    </row>
    <row r="99" spans="1:9" ht="28.5">
      <c r="A99" s="25" t="s">
        <v>457</v>
      </c>
      <c r="B99" s="26" t="s">
        <v>62</v>
      </c>
      <c r="C99" s="31" t="s">
        <v>528</v>
      </c>
      <c r="D99" s="28">
        <v>1</v>
      </c>
      <c r="E99" s="77">
        <v>1</v>
      </c>
      <c r="F99" s="87">
        <f t="shared" ref="F99" si="21">E99</f>
        <v>1</v>
      </c>
      <c r="G99" s="92" t="s">
        <v>820</v>
      </c>
    </row>
    <row r="100" spans="1:9" ht="20.100000000000001" customHeight="1">
      <c r="A100" s="142"/>
      <c r="B100" s="143"/>
      <c r="C100" s="174" t="s">
        <v>25</v>
      </c>
      <c r="D100" s="139"/>
      <c r="E100" s="140"/>
      <c r="F100" s="139"/>
      <c r="G100" s="174"/>
      <c r="H100" s="126"/>
      <c r="I100" s="2"/>
    </row>
    <row r="101" spans="1:9" ht="30.75" customHeight="1">
      <c r="A101" s="25" t="s">
        <v>458</v>
      </c>
      <c r="B101" s="26"/>
      <c r="C101" s="31" t="s">
        <v>427</v>
      </c>
      <c r="D101" s="28">
        <v>1</v>
      </c>
      <c r="E101" s="77" t="s">
        <v>360</v>
      </c>
      <c r="F101" s="87">
        <f t="shared" ref="F101:F103" si="22">IF(E101="yes",1,0)</f>
        <v>1</v>
      </c>
      <c r="G101" s="161" t="s">
        <v>430</v>
      </c>
      <c r="I101" s="6" t="s">
        <v>70</v>
      </c>
    </row>
    <row r="102" spans="1:9" ht="59.25" customHeight="1">
      <c r="A102" s="25" t="s">
        <v>459</v>
      </c>
      <c r="B102" s="26"/>
      <c r="C102" s="31" t="s">
        <v>428</v>
      </c>
      <c r="D102" s="28">
        <v>1</v>
      </c>
      <c r="E102" s="77" t="s">
        <v>360</v>
      </c>
      <c r="F102" s="87">
        <f t="shared" si="22"/>
        <v>1</v>
      </c>
      <c r="G102" s="162"/>
      <c r="H102" s="16"/>
      <c r="I102" s="2"/>
    </row>
    <row r="103" spans="1:9" ht="28.5">
      <c r="A103" s="25" t="s">
        <v>460</v>
      </c>
      <c r="B103" s="26"/>
      <c r="C103" s="31" t="s">
        <v>429</v>
      </c>
      <c r="D103" s="28">
        <v>1</v>
      </c>
      <c r="E103" s="77" t="s">
        <v>360</v>
      </c>
      <c r="F103" s="87">
        <f t="shared" si="22"/>
        <v>1</v>
      </c>
      <c r="G103" s="88"/>
      <c r="H103" s="17"/>
      <c r="I103" s="9"/>
    </row>
    <row r="104" spans="1:9" ht="85.5">
      <c r="A104" s="25" t="s">
        <v>461</v>
      </c>
      <c r="B104" s="26"/>
      <c r="C104" s="31" t="s">
        <v>426</v>
      </c>
      <c r="D104" s="28">
        <v>1</v>
      </c>
      <c r="E104" s="77" t="s">
        <v>360</v>
      </c>
      <c r="F104" s="87">
        <f t="shared" ref="F104" si="23">IF(E104="yes",1,0)</f>
        <v>1</v>
      </c>
      <c r="G104" s="88" t="s">
        <v>821</v>
      </c>
    </row>
    <row r="105" spans="1:9" ht="20.100000000000001" customHeight="1">
      <c r="A105" s="150"/>
      <c r="B105" s="151"/>
      <c r="C105" s="174" t="s">
        <v>95</v>
      </c>
      <c r="D105" s="139"/>
      <c r="E105" s="140"/>
      <c r="F105" s="139"/>
      <c r="G105" s="174"/>
      <c r="H105" s="126"/>
      <c r="I105" s="2"/>
    </row>
    <row r="106" spans="1:9" ht="42.75">
      <c r="A106" s="25" t="s">
        <v>462</v>
      </c>
      <c r="B106" s="26"/>
      <c r="C106" s="31" t="s">
        <v>233</v>
      </c>
      <c r="D106" s="28">
        <v>3</v>
      </c>
      <c r="E106" s="77" t="s">
        <v>360</v>
      </c>
      <c r="F106" s="87">
        <f>IF(E106="yes",3,-2)</f>
        <v>3</v>
      </c>
      <c r="G106" s="88" t="s">
        <v>822</v>
      </c>
    </row>
    <row r="107" spans="1:9" ht="28.5">
      <c r="A107" s="25" t="s">
        <v>463</v>
      </c>
      <c r="B107" s="32"/>
      <c r="C107" s="189" t="s">
        <v>553</v>
      </c>
      <c r="D107" s="28">
        <v>1</v>
      </c>
      <c r="E107" s="77" t="s">
        <v>360</v>
      </c>
      <c r="F107" s="87">
        <f t="shared" ref="F107:F108" si="24">IF(E107="yes",1,0)</f>
        <v>1</v>
      </c>
      <c r="G107" s="159"/>
    </row>
    <row r="108" spans="1:9" ht="42.75">
      <c r="A108" s="25" t="s">
        <v>464</v>
      </c>
      <c r="B108" s="26"/>
      <c r="C108" s="31" t="s">
        <v>220</v>
      </c>
      <c r="D108" s="28">
        <v>1</v>
      </c>
      <c r="E108" s="77">
        <v>1</v>
      </c>
      <c r="F108" s="87">
        <f>E108</f>
        <v>1</v>
      </c>
      <c r="G108" s="88" t="s">
        <v>897</v>
      </c>
    </row>
    <row r="109" spans="1:9" ht="57">
      <c r="A109" s="25" t="s">
        <v>465</v>
      </c>
      <c r="C109" s="178" t="s">
        <v>341</v>
      </c>
      <c r="D109" s="28">
        <v>2</v>
      </c>
      <c r="E109" s="77" t="s">
        <v>360</v>
      </c>
      <c r="F109" s="87">
        <f>IF(E109="yes",2,-2)</f>
        <v>2</v>
      </c>
      <c r="G109" s="159" t="s">
        <v>222</v>
      </c>
    </row>
    <row r="110" spans="1:9" ht="20.100000000000001" customHeight="1">
      <c r="A110" s="142"/>
      <c r="B110" s="143"/>
      <c r="C110" s="174" t="s">
        <v>178</v>
      </c>
      <c r="D110" s="139"/>
      <c r="E110" s="140"/>
      <c r="F110" s="139"/>
      <c r="G110" s="174"/>
      <c r="H110" s="126"/>
      <c r="I110" s="2"/>
    </row>
    <row r="111" spans="1:9">
      <c r="A111" s="25" t="s">
        <v>466</v>
      </c>
      <c r="B111" s="54"/>
      <c r="C111" s="188" t="s">
        <v>227</v>
      </c>
      <c r="D111" s="28">
        <v>1</v>
      </c>
      <c r="E111" s="77" t="s">
        <v>360</v>
      </c>
      <c r="F111" s="87">
        <f t="shared" ref="F111:F115" si="25">IF(E111="yes",1,0)</f>
        <v>1</v>
      </c>
      <c r="G111" s="88" t="s">
        <v>208</v>
      </c>
    </row>
    <row r="112" spans="1:9">
      <c r="A112" s="25" t="s">
        <v>467</v>
      </c>
      <c r="B112" s="54"/>
      <c r="C112" s="31" t="s">
        <v>30</v>
      </c>
      <c r="D112" s="28">
        <v>1</v>
      </c>
      <c r="E112" s="77" t="s">
        <v>360</v>
      </c>
      <c r="F112" s="87">
        <f t="shared" si="25"/>
        <v>1</v>
      </c>
      <c r="G112" s="88" t="s">
        <v>209</v>
      </c>
    </row>
    <row r="113" spans="1:9" ht="172.5" customHeight="1">
      <c r="A113" s="25" t="s">
        <v>468</v>
      </c>
      <c r="B113" s="54"/>
      <c r="C113" s="189" t="s">
        <v>402</v>
      </c>
      <c r="D113" s="28">
        <v>1</v>
      </c>
      <c r="E113" s="77" t="s">
        <v>360</v>
      </c>
      <c r="F113" s="87">
        <f t="shared" si="25"/>
        <v>1</v>
      </c>
      <c r="G113" s="88" t="s">
        <v>823</v>
      </c>
    </row>
    <row r="114" spans="1:9" ht="57.75" customHeight="1">
      <c r="A114" s="25" t="s">
        <v>469</v>
      </c>
      <c r="B114" s="54"/>
      <c r="C114" s="189" t="s">
        <v>234</v>
      </c>
      <c r="D114" s="28">
        <v>1</v>
      </c>
      <c r="E114" s="77" t="s">
        <v>360</v>
      </c>
      <c r="F114" s="87">
        <f t="shared" si="25"/>
        <v>1</v>
      </c>
      <c r="G114" s="88" t="s">
        <v>183</v>
      </c>
      <c r="I114" s="8" t="s">
        <v>184</v>
      </c>
    </row>
    <row r="115" spans="1:9" ht="43.5" customHeight="1">
      <c r="A115" s="25" t="s">
        <v>470</v>
      </c>
      <c r="B115" s="54"/>
      <c r="C115" s="31" t="s">
        <v>31</v>
      </c>
      <c r="D115" s="28">
        <v>1</v>
      </c>
      <c r="E115" s="77" t="s">
        <v>360</v>
      </c>
      <c r="F115" s="87">
        <f t="shared" si="25"/>
        <v>1</v>
      </c>
      <c r="G115" s="88" t="s">
        <v>824</v>
      </c>
    </row>
    <row r="116" spans="1:9">
      <c r="A116" s="25" t="s">
        <v>471</v>
      </c>
      <c r="B116" s="54"/>
      <c r="C116" s="31" t="s">
        <v>398</v>
      </c>
      <c r="D116" s="51"/>
      <c r="E116" s="82"/>
      <c r="F116" s="93"/>
      <c r="G116" s="94" t="s">
        <v>867</v>
      </c>
      <c r="I116" s="8"/>
    </row>
    <row r="117" spans="1:9" ht="57">
      <c r="A117" s="25" t="s">
        <v>472</v>
      </c>
      <c r="B117" s="54"/>
      <c r="C117" s="31" t="s">
        <v>501</v>
      </c>
      <c r="D117" s="28">
        <v>2</v>
      </c>
      <c r="E117" s="77" t="s">
        <v>360</v>
      </c>
      <c r="F117" s="87">
        <f>IF(E117="yes",2,-1)</f>
        <v>2</v>
      </c>
      <c r="G117" s="88" t="s">
        <v>219</v>
      </c>
    </row>
    <row r="118" spans="1:9" ht="42.75">
      <c r="A118" s="25" t="s">
        <v>473</v>
      </c>
      <c r="B118" s="54"/>
      <c r="C118" s="31" t="s">
        <v>32</v>
      </c>
      <c r="D118" s="28">
        <v>1</v>
      </c>
      <c r="E118" s="77" t="s">
        <v>360</v>
      </c>
      <c r="F118" s="87">
        <f t="shared" ref="F118" si="26">IF(E118="yes",1,0)</f>
        <v>1</v>
      </c>
      <c r="G118" s="88" t="s">
        <v>228</v>
      </c>
    </row>
    <row r="119" spans="1:9" ht="29.25" thickBot="1">
      <c r="A119" s="25" t="s">
        <v>474</v>
      </c>
      <c r="B119" s="55"/>
      <c r="C119" s="190" t="s">
        <v>230</v>
      </c>
      <c r="D119" s="28">
        <v>1</v>
      </c>
      <c r="E119" s="77" t="s">
        <v>360</v>
      </c>
      <c r="F119" s="87">
        <f>IF(E119="yes",1,0)</f>
        <v>1</v>
      </c>
      <c r="G119" s="94" t="s">
        <v>229</v>
      </c>
    </row>
    <row r="120" spans="1:9" ht="15.75" thickBot="1">
      <c r="A120" s="33"/>
      <c r="B120" s="34"/>
      <c r="C120" s="187" t="s">
        <v>257</v>
      </c>
      <c r="D120" s="36">
        <f>SUM(D70:D119)</f>
        <v>53</v>
      </c>
      <c r="E120" s="78"/>
      <c r="F120" s="36">
        <f>SUM(F70:F119)</f>
        <v>53</v>
      </c>
      <c r="G120" s="91"/>
    </row>
    <row r="121" spans="1:9" ht="45" customHeight="1" thickBot="1">
      <c r="A121" s="37" t="s">
        <v>130</v>
      </c>
      <c r="B121" s="56"/>
      <c r="C121" s="175" t="s">
        <v>106</v>
      </c>
      <c r="D121" s="39"/>
      <c r="E121" s="79"/>
      <c r="F121" s="39"/>
      <c r="G121" s="175"/>
    </row>
    <row r="122" spans="1:9" ht="28.5">
      <c r="A122" s="57" t="s">
        <v>131</v>
      </c>
      <c r="B122" s="26"/>
      <c r="C122" s="31" t="s">
        <v>399</v>
      </c>
      <c r="D122" s="28">
        <v>1</v>
      </c>
      <c r="E122" s="77" t="s">
        <v>360</v>
      </c>
      <c r="F122" s="87">
        <f t="shared" ref="F122:F125" si="27">IF(E122="yes",1,-1)</f>
        <v>1</v>
      </c>
      <c r="G122" s="88" t="s">
        <v>400</v>
      </c>
    </row>
    <row r="123" spans="1:9" ht="128.25">
      <c r="A123" s="57" t="s">
        <v>132</v>
      </c>
      <c r="B123" s="41"/>
      <c r="C123" s="188" t="s">
        <v>319</v>
      </c>
      <c r="D123" s="28">
        <v>1</v>
      </c>
      <c r="E123" s="77" t="s">
        <v>360</v>
      </c>
      <c r="F123" s="87">
        <f t="shared" si="27"/>
        <v>1</v>
      </c>
      <c r="G123" s="160" t="s">
        <v>243</v>
      </c>
    </row>
    <row r="124" spans="1:9" ht="28.5">
      <c r="A124" s="57" t="s">
        <v>328</v>
      </c>
      <c r="B124" s="26"/>
      <c r="C124" s="31" t="s">
        <v>401</v>
      </c>
      <c r="D124" s="28">
        <v>1</v>
      </c>
      <c r="E124" s="77" t="s">
        <v>360</v>
      </c>
      <c r="F124" s="87">
        <f t="shared" si="27"/>
        <v>1</v>
      </c>
      <c r="G124" s="31" t="s">
        <v>825</v>
      </c>
    </row>
    <row r="125" spans="1:9" ht="28.5">
      <c r="A125" s="57" t="s">
        <v>133</v>
      </c>
      <c r="B125" s="26"/>
      <c r="C125" s="31" t="s">
        <v>107</v>
      </c>
      <c r="D125" s="28">
        <v>1</v>
      </c>
      <c r="E125" s="77" t="s">
        <v>360</v>
      </c>
      <c r="F125" s="87">
        <f t="shared" si="27"/>
        <v>1</v>
      </c>
      <c r="G125" s="88" t="s">
        <v>826</v>
      </c>
    </row>
    <row r="126" spans="1:9" ht="42.75">
      <c r="A126" s="57" t="s">
        <v>134</v>
      </c>
      <c r="B126" s="26"/>
      <c r="C126" s="31" t="s">
        <v>244</v>
      </c>
      <c r="D126" s="28">
        <v>1</v>
      </c>
      <c r="E126" s="77" t="s">
        <v>360</v>
      </c>
      <c r="F126" s="87">
        <f>IF(E126="yes",1,0)</f>
        <v>1</v>
      </c>
      <c r="G126" s="88" t="s">
        <v>326</v>
      </c>
    </row>
    <row r="127" spans="1:9" ht="28.5">
      <c r="A127" s="57" t="s">
        <v>329</v>
      </c>
      <c r="B127" s="26"/>
      <c r="C127" s="31" t="s">
        <v>232</v>
      </c>
      <c r="D127" s="28">
        <v>1</v>
      </c>
      <c r="E127" s="77" t="s">
        <v>360</v>
      </c>
      <c r="F127" s="87">
        <f>IF(E127="yes",1,0)</f>
        <v>1</v>
      </c>
      <c r="G127" s="177" t="s">
        <v>327</v>
      </c>
    </row>
    <row r="128" spans="1:9" ht="29.25" customHeight="1" thickBot="1">
      <c r="A128" s="57" t="s">
        <v>135</v>
      </c>
      <c r="B128" s="48"/>
      <c r="C128" s="31" t="s">
        <v>347</v>
      </c>
      <c r="D128" s="28">
        <v>1</v>
      </c>
      <c r="E128" s="77" t="s">
        <v>360</v>
      </c>
      <c r="F128" s="87">
        <f>IF(E128="yes",1,-1)</f>
        <v>1</v>
      </c>
      <c r="G128" s="177" t="s">
        <v>827</v>
      </c>
    </row>
    <row r="129" spans="1:10" ht="15.75" thickBot="1">
      <c r="A129" s="33"/>
      <c r="B129" s="34"/>
      <c r="C129" s="187" t="s">
        <v>258</v>
      </c>
      <c r="D129" s="36">
        <f>SUM(D122:D128)</f>
        <v>7</v>
      </c>
      <c r="E129" s="78"/>
      <c r="F129" s="36">
        <f>SUM(F122:F128)</f>
        <v>7</v>
      </c>
      <c r="G129" s="91"/>
      <c r="H129" s="13"/>
    </row>
    <row r="130" spans="1:10" ht="45" customHeight="1" thickBot="1">
      <c r="A130" s="37" t="s">
        <v>164</v>
      </c>
      <c r="B130" s="44"/>
      <c r="C130" s="175" t="s">
        <v>147</v>
      </c>
      <c r="D130" s="39"/>
      <c r="E130" s="79"/>
      <c r="F130" s="39"/>
      <c r="G130" s="168"/>
    </row>
    <row r="131" spans="1:10" ht="142.5">
      <c r="A131" s="58" t="s">
        <v>158</v>
      </c>
      <c r="B131" s="41"/>
      <c r="C131" s="188" t="s">
        <v>249</v>
      </c>
      <c r="D131" s="28">
        <v>1</v>
      </c>
      <c r="E131" s="77" t="s">
        <v>360</v>
      </c>
      <c r="F131" s="87">
        <f>IF(E131="yes",1,0)</f>
        <v>1</v>
      </c>
      <c r="G131" s="88" t="s">
        <v>250</v>
      </c>
      <c r="I131" s="8" t="s">
        <v>248</v>
      </c>
    </row>
    <row r="132" spans="1:10" ht="99.75">
      <c r="A132" s="58" t="s">
        <v>159</v>
      </c>
      <c r="B132" s="26"/>
      <c r="C132" s="31" t="s">
        <v>517</v>
      </c>
      <c r="D132" s="28">
        <v>2</v>
      </c>
      <c r="E132" s="77">
        <v>2</v>
      </c>
      <c r="F132" s="87">
        <f t="shared" ref="F132" si="28">E132</f>
        <v>2</v>
      </c>
      <c r="G132" s="88" t="s">
        <v>828</v>
      </c>
      <c r="I132" s="8" t="s">
        <v>309</v>
      </c>
    </row>
    <row r="133" spans="1:10" ht="28.5">
      <c r="A133" s="58" t="s">
        <v>160</v>
      </c>
      <c r="B133" s="59"/>
      <c r="C133" s="31" t="s">
        <v>336</v>
      </c>
      <c r="D133" s="28">
        <v>2</v>
      </c>
      <c r="E133" s="77" t="s">
        <v>360</v>
      </c>
      <c r="F133" s="87">
        <f>IF(E133="yes",2,-2)</f>
        <v>2</v>
      </c>
      <c r="G133" s="88" t="s">
        <v>829</v>
      </c>
      <c r="J133" s="5"/>
    </row>
    <row r="134" spans="1:10" ht="28.5">
      <c r="A134" s="58" t="s">
        <v>161</v>
      </c>
      <c r="B134" s="59"/>
      <c r="C134" s="178" t="s">
        <v>335</v>
      </c>
      <c r="D134" s="28">
        <v>2</v>
      </c>
      <c r="E134" s="77" t="s">
        <v>360</v>
      </c>
      <c r="F134" s="87">
        <f>IF(E134="yes",2,-2)</f>
        <v>2</v>
      </c>
      <c r="G134" s="88" t="s">
        <v>830</v>
      </c>
    </row>
    <row r="135" spans="1:10" ht="128.25">
      <c r="A135" s="58" t="s">
        <v>162</v>
      </c>
      <c r="B135" s="59"/>
      <c r="C135" s="31" t="s">
        <v>318</v>
      </c>
      <c r="D135" s="28">
        <v>2</v>
      </c>
      <c r="E135" s="77" t="s">
        <v>360</v>
      </c>
      <c r="F135" s="87">
        <f>IF(E135="yes",2,-2)</f>
        <v>2</v>
      </c>
      <c r="G135" s="94" t="s">
        <v>240</v>
      </c>
    </row>
    <row r="136" spans="1:10" ht="57">
      <c r="A136" s="58" t="s">
        <v>163</v>
      </c>
      <c r="B136" s="54"/>
      <c r="C136" s="31" t="s">
        <v>333</v>
      </c>
      <c r="D136" s="28">
        <v>1</v>
      </c>
      <c r="E136" s="77" t="s">
        <v>360</v>
      </c>
      <c r="F136" s="87">
        <f>IF(E136="yes",1,-1)</f>
        <v>1</v>
      </c>
      <c r="G136" s="88" t="s">
        <v>334</v>
      </c>
      <c r="I136" s="8" t="s">
        <v>332</v>
      </c>
    </row>
    <row r="137" spans="1:10">
      <c r="A137" s="58" t="s">
        <v>238</v>
      </c>
      <c r="B137" s="60"/>
      <c r="C137" s="31" t="s">
        <v>205</v>
      </c>
      <c r="D137" s="28">
        <v>1</v>
      </c>
      <c r="E137" s="77" t="s">
        <v>360</v>
      </c>
      <c r="F137" s="87">
        <f t="shared" ref="F137:F138" si="29">IF(E137="yes",1,0)</f>
        <v>1</v>
      </c>
      <c r="G137" s="88"/>
    </row>
    <row r="138" spans="1:10" ht="15" thickBot="1">
      <c r="A138" s="58" t="s">
        <v>337</v>
      </c>
      <c r="B138" s="60"/>
      <c r="C138" s="31" t="s">
        <v>241</v>
      </c>
      <c r="D138" s="28">
        <v>1</v>
      </c>
      <c r="E138" s="77" t="s">
        <v>360</v>
      </c>
      <c r="F138" s="87">
        <f t="shared" si="29"/>
        <v>1</v>
      </c>
      <c r="G138" s="88" t="s">
        <v>242</v>
      </c>
    </row>
    <row r="139" spans="1:10" ht="15.75" thickBot="1">
      <c r="A139" s="33"/>
      <c r="B139" s="34"/>
      <c r="C139" s="187" t="s">
        <v>256</v>
      </c>
      <c r="D139" s="36">
        <f>SUM(D131:D138)</f>
        <v>12</v>
      </c>
      <c r="E139" s="78"/>
      <c r="F139" s="36">
        <f>SUM(F131:F138)</f>
        <v>12</v>
      </c>
      <c r="G139" s="91"/>
    </row>
    <row r="140" spans="1:10" ht="45" customHeight="1" thickBot="1">
      <c r="A140" s="61" t="s">
        <v>142</v>
      </c>
      <c r="B140" s="50"/>
      <c r="C140" s="175" t="s">
        <v>143</v>
      </c>
      <c r="D140" s="39"/>
      <c r="E140" s="79"/>
      <c r="F140" s="39"/>
      <c r="G140" s="168"/>
    </row>
    <row r="141" spans="1:10" ht="57">
      <c r="A141" s="58" t="s">
        <v>144</v>
      </c>
      <c r="B141" s="41"/>
      <c r="C141" s="191" t="s">
        <v>348</v>
      </c>
      <c r="D141" s="28">
        <v>2</v>
      </c>
      <c r="E141" s="77" t="s">
        <v>360</v>
      </c>
      <c r="F141" s="87">
        <f>IF(E141="yes",2,-1)</f>
        <v>2</v>
      </c>
      <c r="G141" s="160" t="s">
        <v>543</v>
      </c>
    </row>
    <row r="142" spans="1:10" ht="57">
      <c r="A142" s="58" t="s">
        <v>145</v>
      </c>
      <c r="B142" s="26"/>
      <c r="C142" s="167" t="s">
        <v>349</v>
      </c>
      <c r="D142" s="28">
        <v>2</v>
      </c>
      <c r="E142" s="77" t="s">
        <v>360</v>
      </c>
      <c r="F142" s="87">
        <f>IF(E142="yes",2,-1)</f>
        <v>2</v>
      </c>
      <c r="G142" s="88" t="s">
        <v>831</v>
      </c>
    </row>
    <row r="143" spans="1:10" ht="28.5">
      <c r="A143" s="58" t="s">
        <v>146</v>
      </c>
      <c r="B143" s="62"/>
      <c r="C143" s="31" t="s">
        <v>108</v>
      </c>
      <c r="D143" s="28">
        <v>1</v>
      </c>
      <c r="E143" s="77" t="s">
        <v>360</v>
      </c>
      <c r="F143" s="87">
        <f>IF(E143="yes",1,0)</f>
        <v>1</v>
      </c>
      <c r="G143" s="88" t="s">
        <v>371</v>
      </c>
    </row>
    <row r="144" spans="1:10" ht="32.25" customHeight="1">
      <c r="A144" s="58" t="s">
        <v>172</v>
      </c>
      <c r="B144" s="62"/>
      <c r="C144" s="31" t="s">
        <v>372</v>
      </c>
      <c r="D144" s="28">
        <v>2</v>
      </c>
      <c r="E144" s="77" t="s">
        <v>360</v>
      </c>
      <c r="F144" s="87">
        <f>IF(E144="yes",2,0)</f>
        <v>2</v>
      </c>
      <c r="G144" s="88" t="s">
        <v>832</v>
      </c>
      <c r="I144" s="8"/>
    </row>
    <row r="145" spans="1:9" ht="28.5">
      <c r="A145" s="58" t="s">
        <v>173</v>
      </c>
      <c r="B145" s="26"/>
      <c r="C145" s="31" t="s">
        <v>325</v>
      </c>
      <c r="D145" s="28">
        <v>1</v>
      </c>
      <c r="E145" s="77" t="s">
        <v>360</v>
      </c>
      <c r="F145" s="87">
        <f t="shared" ref="F145:F146" si="30">IF(E145="yes",1,0)</f>
        <v>1</v>
      </c>
      <c r="G145" s="88" t="s">
        <v>833</v>
      </c>
    </row>
    <row r="146" spans="1:9" ht="15" thickBot="1">
      <c r="A146" s="58" t="s">
        <v>352</v>
      </c>
      <c r="B146" s="54"/>
      <c r="C146" s="192" t="s">
        <v>310</v>
      </c>
      <c r="D146" s="28">
        <v>1</v>
      </c>
      <c r="E146" s="77" t="s">
        <v>360</v>
      </c>
      <c r="F146" s="87">
        <f t="shared" si="30"/>
        <v>1</v>
      </c>
      <c r="G146" s="88"/>
    </row>
    <row r="147" spans="1:9" ht="15.75" thickBot="1">
      <c r="A147" s="33"/>
      <c r="B147" s="34"/>
      <c r="C147" s="187" t="s">
        <v>259</v>
      </c>
      <c r="D147" s="36">
        <f>SUM(D141:D146)</f>
        <v>9</v>
      </c>
      <c r="E147" s="78"/>
      <c r="F147" s="36">
        <f>SUM(F141:F146)</f>
        <v>9</v>
      </c>
      <c r="G147" s="91"/>
    </row>
    <row r="148" spans="1:9" ht="45" customHeight="1" thickBot="1">
      <c r="A148" s="37" t="s">
        <v>261</v>
      </c>
      <c r="B148" s="44"/>
      <c r="C148" s="175" t="s">
        <v>260</v>
      </c>
      <c r="D148" s="39"/>
      <c r="E148" s="79"/>
      <c r="F148" s="39"/>
      <c r="G148" s="168"/>
    </row>
    <row r="149" spans="1:9">
      <c r="A149" s="58" t="s">
        <v>262</v>
      </c>
      <c r="B149" s="41"/>
      <c r="C149" s="188" t="s">
        <v>324</v>
      </c>
      <c r="D149" s="28">
        <v>1</v>
      </c>
      <c r="E149" s="77" t="s">
        <v>360</v>
      </c>
      <c r="F149" s="87">
        <f t="shared" ref="F149:F151" si="31">IF(E149="yes",1,0)</f>
        <v>1</v>
      </c>
      <c r="G149" s="160" t="s">
        <v>94</v>
      </c>
    </row>
    <row r="150" spans="1:9" ht="30" customHeight="1">
      <c r="A150" s="58" t="s">
        <v>263</v>
      </c>
      <c r="B150" s="26"/>
      <c r="C150" s="31" t="s">
        <v>497</v>
      </c>
      <c r="D150" s="28">
        <v>1</v>
      </c>
      <c r="E150" s="77" t="s">
        <v>360</v>
      </c>
      <c r="F150" s="87">
        <f t="shared" si="31"/>
        <v>1</v>
      </c>
      <c r="G150" s="88" t="s">
        <v>418</v>
      </c>
    </row>
    <row r="151" spans="1:9" ht="28.5">
      <c r="A151" s="58" t="s">
        <v>377</v>
      </c>
      <c r="B151" s="26"/>
      <c r="C151" s="31" t="s">
        <v>353</v>
      </c>
      <c r="D151" s="28">
        <v>1</v>
      </c>
      <c r="E151" s="77" t="s">
        <v>360</v>
      </c>
      <c r="F151" s="87">
        <f t="shared" si="31"/>
        <v>1</v>
      </c>
      <c r="G151" s="88" t="s">
        <v>834</v>
      </c>
    </row>
    <row r="152" spans="1:9" ht="44.25" customHeight="1">
      <c r="A152" s="58" t="s">
        <v>378</v>
      </c>
      <c r="B152" s="26"/>
      <c r="C152" s="31" t="s">
        <v>354</v>
      </c>
      <c r="D152" s="28">
        <v>1</v>
      </c>
      <c r="E152" s="77" t="s">
        <v>360</v>
      </c>
      <c r="F152" s="87">
        <f t="shared" ref="F152:F163" si="32">IF(E152="yes",1,0)</f>
        <v>1</v>
      </c>
      <c r="G152" s="88" t="s">
        <v>51</v>
      </c>
      <c r="I152" s="8" t="s">
        <v>49</v>
      </c>
    </row>
    <row r="153" spans="1:9">
      <c r="A153" s="58" t="s">
        <v>379</v>
      </c>
      <c r="B153" s="26"/>
      <c r="C153" s="31" t="s">
        <v>34</v>
      </c>
      <c r="D153" s="28">
        <v>1</v>
      </c>
      <c r="E153" s="77" t="s">
        <v>360</v>
      </c>
      <c r="F153" s="87">
        <f t="shared" si="32"/>
        <v>1</v>
      </c>
      <c r="G153" s="88" t="s">
        <v>516</v>
      </c>
    </row>
    <row r="154" spans="1:9" ht="54" customHeight="1">
      <c r="A154" s="58" t="s">
        <v>380</v>
      </c>
      <c r="B154" s="30"/>
      <c r="C154" s="193" t="s">
        <v>27</v>
      </c>
      <c r="D154" s="28">
        <v>1</v>
      </c>
      <c r="E154" s="77" t="s">
        <v>360</v>
      </c>
      <c r="F154" s="87">
        <f t="shared" si="32"/>
        <v>1</v>
      </c>
      <c r="G154" s="88" t="s">
        <v>585</v>
      </c>
      <c r="H154" s="8"/>
      <c r="I154" s="8" t="s">
        <v>47</v>
      </c>
    </row>
    <row r="155" spans="1:9" ht="77.25" customHeight="1">
      <c r="A155" s="58" t="s">
        <v>381</v>
      </c>
      <c r="B155" s="26"/>
      <c r="C155" s="31" t="s">
        <v>46</v>
      </c>
      <c r="D155" s="28">
        <v>1</v>
      </c>
      <c r="E155" s="77" t="s">
        <v>360</v>
      </c>
      <c r="F155" s="87">
        <f t="shared" si="32"/>
        <v>1</v>
      </c>
      <c r="G155" s="88" t="s">
        <v>55</v>
      </c>
      <c r="I155" s="8" t="s">
        <v>98</v>
      </c>
    </row>
    <row r="156" spans="1:9" ht="28.5">
      <c r="A156" s="58" t="s">
        <v>382</v>
      </c>
      <c r="B156" s="26"/>
      <c r="C156" s="31" t="s">
        <v>526</v>
      </c>
      <c r="D156" s="28">
        <v>1</v>
      </c>
      <c r="E156" s="77" t="s">
        <v>360</v>
      </c>
      <c r="F156" s="87">
        <f t="shared" si="32"/>
        <v>1</v>
      </c>
      <c r="G156" s="88" t="s">
        <v>370</v>
      </c>
    </row>
    <row r="157" spans="1:9" ht="42.75">
      <c r="A157" s="58" t="s">
        <v>383</v>
      </c>
      <c r="B157" s="26"/>
      <c r="C157" s="31" t="s">
        <v>375</v>
      </c>
      <c r="D157" s="28">
        <v>1</v>
      </c>
      <c r="E157" s="77" t="s">
        <v>360</v>
      </c>
      <c r="F157" s="87">
        <f t="shared" si="32"/>
        <v>1</v>
      </c>
      <c r="G157" s="88" t="s">
        <v>376</v>
      </c>
    </row>
    <row r="158" spans="1:9" ht="28.5">
      <c r="A158" s="58" t="s">
        <v>384</v>
      </c>
      <c r="B158" s="26"/>
      <c r="C158" s="31" t="s">
        <v>490</v>
      </c>
      <c r="D158" s="28">
        <v>1</v>
      </c>
      <c r="E158" s="77" t="s">
        <v>360</v>
      </c>
      <c r="F158" s="87">
        <f t="shared" si="32"/>
        <v>1</v>
      </c>
      <c r="G158" s="161" t="s">
        <v>835</v>
      </c>
    </row>
    <row r="159" spans="1:9" ht="28.5">
      <c r="A159" s="58" t="s">
        <v>385</v>
      </c>
      <c r="B159" s="26"/>
      <c r="C159" s="31" t="s">
        <v>491</v>
      </c>
      <c r="D159" s="28">
        <v>1</v>
      </c>
      <c r="E159" s="77" t="s">
        <v>360</v>
      </c>
      <c r="F159" s="87">
        <f t="shared" si="32"/>
        <v>1</v>
      </c>
      <c r="G159" s="162"/>
    </row>
    <row r="160" spans="1:9" ht="42.75">
      <c r="A160" s="58" t="s">
        <v>386</v>
      </c>
      <c r="B160" s="26"/>
      <c r="C160" s="31" t="s">
        <v>515</v>
      </c>
      <c r="D160" s="28">
        <v>1</v>
      </c>
      <c r="E160" s="77" t="s">
        <v>360</v>
      </c>
      <c r="F160" s="87">
        <f t="shared" si="32"/>
        <v>1</v>
      </c>
      <c r="G160" s="88" t="s">
        <v>836</v>
      </c>
    </row>
    <row r="161" spans="1:9" ht="28.5">
      <c r="A161" s="58" t="s">
        <v>387</v>
      </c>
      <c r="B161" s="26"/>
      <c r="C161" s="31" t="s">
        <v>421</v>
      </c>
      <c r="D161" s="28">
        <v>1</v>
      </c>
      <c r="E161" s="77" t="s">
        <v>360</v>
      </c>
      <c r="F161" s="87">
        <f t="shared" si="32"/>
        <v>1</v>
      </c>
      <c r="G161" s="88" t="s">
        <v>837</v>
      </c>
    </row>
    <row r="162" spans="1:9">
      <c r="A162" s="58" t="s">
        <v>388</v>
      </c>
      <c r="B162" s="26"/>
      <c r="C162" s="31" t="s">
        <v>532</v>
      </c>
      <c r="D162" s="28">
        <v>1</v>
      </c>
      <c r="E162" s="77" t="s">
        <v>360</v>
      </c>
      <c r="F162" s="87">
        <f t="shared" si="32"/>
        <v>1</v>
      </c>
      <c r="G162" s="88" t="s">
        <v>838</v>
      </c>
    </row>
    <row r="163" spans="1:9" ht="42.75">
      <c r="A163" s="58" t="s">
        <v>389</v>
      </c>
      <c r="C163" s="31" t="s">
        <v>524</v>
      </c>
      <c r="D163" s="28">
        <v>1</v>
      </c>
      <c r="E163" s="77" t="s">
        <v>360</v>
      </c>
      <c r="F163" s="87">
        <f t="shared" si="32"/>
        <v>1</v>
      </c>
      <c r="G163" s="178" t="s">
        <v>839</v>
      </c>
    </row>
    <row r="164" spans="1:9" ht="71.25">
      <c r="A164" s="58" t="s">
        <v>390</v>
      </c>
      <c r="B164" s="26"/>
      <c r="C164" s="31" t="s">
        <v>514</v>
      </c>
      <c r="D164" s="28">
        <v>2</v>
      </c>
      <c r="E164" s="77" t="s">
        <v>360</v>
      </c>
      <c r="F164" s="87">
        <f>IF(E164="yes",2,-2)</f>
        <v>2</v>
      </c>
      <c r="G164" s="88" t="s">
        <v>513</v>
      </c>
    </row>
    <row r="165" spans="1:9" ht="31.5" customHeight="1">
      <c r="A165" s="58" t="s">
        <v>391</v>
      </c>
      <c r="B165" s="26"/>
      <c r="C165" s="190" t="s">
        <v>239</v>
      </c>
      <c r="D165" s="28">
        <v>1</v>
      </c>
      <c r="E165" s="77" t="s">
        <v>360</v>
      </c>
      <c r="F165" s="87">
        <f t="shared" ref="F165" si="33">IF(E165="yes",1,0)</f>
        <v>1</v>
      </c>
      <c r="G165" s="94" t="s">
        <v>840</v>
      </c>
    </row>
    <row r="166" spans="1:9" ht="20.100000000000001" customHeight="1">
      <c r="A166" s="142"/>
      <c r="B166" s="143"/>
      <c r="C166" s="174" t="s">
        <v>217</v>
      </c>
      <c r="D166" s="139"/>
      <c r="E166" s="140"/>
      <c r="F166" s="139"/>
      <c r="G166" s="174"/>
      <c r="H166" s="126"/>
      <c r="I166" s="1"/>
    </row>
    <row r="167" spans="1:9" ht="74.25" customHeight="1">
      <c r="A167" s="25"/>
      <c r="B167" s="26"/>
      <c r="C167" s="194" t="s">
        <v>392</v>
      </c>
      <c r="D167" s="28"/>
      <c r="E167" s="77"/>
      <c r="F167" s="87"/>
      <c r="G167" s="88" t="s">
        <v>841</v>
      </c>
      <c r="I167" s="8" t="s">
        <v>104</v>
      </c>
    </row>
    <row r="168" spans="1:9">
      <c r="A168" s="58" t="s">
        <v>475</v>
      </c>
      <c r="B168" s="54"/>
      <c r="C168" s="31" t="s">
        <v>393</v>
      </c>
      <c r="D168" s="28">
        <v>1</v>
      </c>
      <c r="E168" s="77" t="s">
        <v>360</v>
      </c>
      <c r="F168" s="87">
        <f t="shared" ref="F168:F174" si="34">IF(E168="yes",1,0)</f>
        <v>1</v>
      </c>
      <c r="G168" s="94"/>
      <c r="I168" s="8"/>
    </row>
    <row r="169" spans="1:9" ht="114">
      <c r="A169" s="58" t="s">
        <v>476</v>
      </c>
      <c r="B169" s="54"/>
      <c r="C169" s="189" t="s">
        <v>525</v>
      </c>
      <c r="D169" s="28">
        <v>2</v>
      </c>
      <c r="E169" s="77">
        <v>2</v>
      </c>
      <c r="F169" s="87">
        <f>E169</f>
        <v>2</v>
      </c>
      <c r="G169" s="88" t="s">
        <v>193</v>
      </c>
      <c r="I169" s="9" t="s">
        <v>194</v>
      </c>
    </row>
    <row r="170" spans="1:9" ht="126" customHeight="1">
      <c r="A170" s="58" t="s">
        <v>477</v>
      </c>
      <c r="B170" s="26"/>
      <c r="C170" s="31" t="s">
        <v>512</v>
      </c>
      <c r="D170" s="28">
        <v>2</v>
      </c>
      <c r="E170" s="77">
        <v>2</v>
      </c>
      <c r="F170" s="87">
        <f>E170</f>
        <v>2</v>
      </c>
      <c r="G170" s="88" t="s">
        <v>842</v>
      </c>
      <c r="I170" s="8" t="s">
        <v>194</v>
      </c>
    </row>
    <row r="171" spans="1:9" ht="42.75">
      <c r="A171" s="58" t="s">
        <v>478</v>
      </c>
      <c r="B171" s="54"/>
      <c r="C171" s="31" t="s">
        <v>394</v>
      </c>
      <c r="D171" s="28">
        <v>1</v>
      </c>
      <c r="E171" s="77" t="s">
        <v>360</v>
      </c>
      <c r="F171" s="87">
        <f t="shared" si="34"/>
        <v>1</v>
      </c>
      <c r="G171" s="88" t="s">
        <v>843</v>
      </c>
      <c r="I171" s="8"/>
    </row>
    <row r="172" spans="1:9" ht="42.75">
      <c r="A172" s="58" t="s">
        <v>479</v>
      </c>
      <c r="B172" s="54"/>
      <c r="C172" s="31" t="s">
        <v>395</v>
      </c>
      <c r="D172" s="28">
        <v>1</v>
      </c>
      <c r="E172" s="77" t="s">
        <v>360</v>
      </c>
      <c r="F172" s="87">
        <f t="shared" si="34"/>
        <v>1</v>
      </c>
      <c r="G172" s="88" t="s">
        <v>844</v>
      </c>
      <c r="I172" s="8"/>
    </row>
    <row r="173" spans="1:9" ht="73.5" customHeight="1">
      <c r="A173" s="58" t="s">
        <v>480</v>
      </c>
      <c r="C173" s="178" t="s">
        <v>373</v>
      </c>
      <c r="D173" s="28">
        <v>1</v>
      </c>
      <c r="E173" s="77" t="s">
        <v>360</v>
      </c>
      <c r="F173" s="87">
        <f t="shared" si="34"/>
        <v>1</v>
      </c>
      <c r="G173" s="88" t="s">
        <v>374</v>
      </c>
    </row>
    <row r="174" spans="1:9" ht="18" customHeight="1">
      <c r="A174" s="58" t="s">
        <v>481</v>
      </c>
      <c r="B174" s="54"/>
      <c r="C174" s="31" t="s">
        <v>396</v>
      </c>
      <c r="D174" s="28">
        <v>1</v>
      </c>
      <c r="E174" s="77" t="s">
        <v>360</v>
      </c>
      <c r="F174" s="87">
        <f t="shared" si="34"/>
        <v>1</v>
      </c>
      <c r="G174" s="178" t="s">
        <v>845</v>
      </c>
      <c r="I174" s="8"/>
    </row>
    <row r="175" spans="1:9" ht="72" thickBot="1">
      <c r="A175" s="58" t="s">
        <v>482</v>
      </c>
      <c r="B175" s="54"/>
      <c r="C175" s="31" t="s">
        <v>397</v>
      </c>
      <c r="D175" s="28">
        <v>1</v>
      </c>
      <c r="E175" s="77" t="s">
        <v>360</v>
      </c>
      <c r="F175" s="87">
        <f>IF(E175="yes",1,0)</f>
        <v>1</v>
      </c>
      <c r="G175" s="88" t="s">
        <v>846</v>
      </c>
      <c r="I175" s="8"/>
    </row>
    <row r="176" spans="1:9" ht="15.75" thickBot="1">
      <c r="A176" s="33"/>
      <c r="B176" s="34"/>
      <c r="C176" s="187" t="s">
        <v>264</v>
      </c>
      <c r="D176" s="36">
        <f>SUM(D149:D175)</f>
        <v>28</v>
      </c>
      <c r="E176" s="78"/>
      <c r="F176" s="36">
        <f>SUM(F149:F175)</f>
        <v>28</v>
      </c>
      <c r="G176" s="91"/>
    </row>
    <row r="177" spans="1:9" ht="45" customHeight="1" thickBot="1">
      <c r="A177" s="37" t="s">
        <v>149</v>
      </c>
      <c r="B177" s="56"/>
      <c r="C177" s="175" t="s">
        <v>148</v>
      </c>
      <c r="D177" s="39"/>
      <c r="E177" s="79"/>
      <c r="F177" s="39"/>
      <c r="G177" s="168"/>
    </row>
    <row r="178" spans="1:9">
      <c r="A178" s="58" t="s">
        <v>150</v>
      </c>
      <c r="B178" s="45"/>
      <c r="C178" s="188" t="s">
        <v>583</v>
      </c>
      <c r="D178" s="28">
        <v>1</v>
      </c>
      <c r="E178" s="77" t="s">
        <v>360</v>
      </c>
      <c r="F178" s="87">
        <f t="shared" ref="F178:F179" si="35">IF(E178="yes",1,0)</f>
        <v>1</v>
      </c>
      <c r="G178" s="160"/>
    </row>
    <row r="179" spans="1:9" ht="28.5">
      <c r="A179" s="58" t="s">
        <v>151</v>
      </c>
      <c r="B179" s="41"/>
      <c r="C179" s="188" t="s">
        <v>358</v>
      </c>
      <c r="D179" s="28">
        <v>1</v>
      </c>
      <c r="E179" s="77" t="s">
        <v>360</v>
      </c>
      <c r="F179" s="87">
        <f t="shared" si="35"/>
        <v>1</v>
      </c>
      <c r="G179" s="160" t="s">
        <v>847</v>
      </c>
    </row>
    <row r="180" spans="1:9" ht="99.75">
      <c r="A180" s="58" t="s">
        <v>152</v>
      </c>
      <c r="B180" s="26"/>
      <c r="C180" s="179" t="s">
        <v>523</v>
      </c>
      <c r="D180" s="28">
        <v>1</v>
      </c>
      <c r="E180" s="77" t="s">
        <v>360</v>
      </c>
      <c r="F180" s="87">
        <f t="shared" ref="F180:F184" si="36">IF(E180="yes",1,-1)</f>
        <v>1</v>
      </c>
      <c r="G180" s="88" t="s">
        <v>533</v>
      </c>
    </row>
    <row r="181" spans="1:9" ht="42" customHeight="1">
      <c r="A181" s="58" t="s">
        <v>153</v>
      </c>
      <c r="B181" s="54"/>
      <c r="C181" s="179" t="s">
        <v>412</v>
      </c>
      <c r="D181" s="28">
        <v>1</v>
      </c>
      <c r="E181" s="77" t="s">
        <v>360</v>
      </c>
      <c r="F181" s="87">
        <f t="shared" si="36"/>
        <v>1</v>
      </c>
      <c r="G181" s="178" t="s">
        <v>848</v>
      </c>
    </row>
    <row r="182" spans="1:9">
      <c r="A182" s="58" t="s">
        <v>154</v>
      </c>
      <c r="B182" s="54"/>
      <c r="C182" s="179" t="s">
        <v>293</v>
      </c>
      <c r="D182" s="28">
        <v>1</v>
      </c>
      <c r="E182" s="77" t="s">
        <v>360</v>
      </c>
      <c r="F182" s="87">
        <f t="shared" si="36"/>
        <v>1</v>
      </c>
      <c r="G182" s="179" t="s">
        <v>849</v>
      </c>
    </row>
    <row r="183" spans="1:9" ht="57">
      <c r="A183" s="58" t="s">
        <v>155</v>
      </c>
      <c r="B183" s="54"/>
      <c r="C183" s="179" t="s">
        <v>292</v>
      </c>
      <c r="D183" s="28">
        <v>1</v>
      </c>
      <c r="E183" s="77" t="s">
        <v>360</v>
      </c>
      <c r="F183" s="87">
        <f t="shared" si="36"/>
        <v>1</v>
      </c>
      <c r="G183" s="88" t="s">
        <v>850</v>
      </c>
    </row>
    <row r="184" spans="1:9" ht="42.75">
      <c r="A184" s="58" t="s">
        <v>156</v>
      </c>
      <c r="B184" s="26"/>
      <c r="C184" s="31" t="s">
        <v>26</v>
      </c>
      <c r="D184" s="28">
        <v>1</v>
      </c>
      <c r="E184" s="77" t="s">
        <v>360</v>
      </c>
      <c r="F184" s="87">
        <f t="shared" si="36"/>
        <v>1</v>
      </c>
      <c r="G184" s="88" t="s">
        <v>419</v>
      </c>
    </row>
    <row r="185" spans="1:9" ht="59.25" customHeight="1">
      <c r="A185" s="58" t="s">
        <v>157</v>
      </c>
      <c r="B185" s="62"/>
      <c r="C185" s="31" t="s">
        <v>893</v>
      </c>
      <c r="D185" s="28">
        <v>2</v>
      </c>
      <c r="E185" s="77" t="s">
        <v>360</v>
      </c>
      <c r="F185" s="87">
        <f>IF(E185="yes",2,0)</f>
        <v>2</v>
      </c>
      <c r="G185" s="88" t="s">
        <v>420</v>
      </c>
      <c r="I185" s="8" t="s">
        <v>109</v>
      </c>
    </row>
    <row r="186" spans="1:9" ht="28.5">
      <c r="A186" s="58" t="s">
        <v>174</v>
      </c>
      <c r="B186" s="26"/>
      <c r="C186" s="31" t="s">
        <v>530</v>
      </c>
      <c r="D186" s="28">
        <v>2</v>
      </c>
      <c r="E186" s="77">
        <v>2</v>
      </c>
      <c r="F186" s="87">
        <f t="shared" ref="F186" si="37">E186</f>
        <v>2</v>
      </c>
      <c r="G186" s="88" t="s">
        <v>851</v>
      </c>
    </row>
    <row r="187" spans="1:9" ht="32.25" customHeight="1">
      <c r="A187" s="58" t="s">
        <v>175</v>
      </c>
      <c r="B187" s="59"/>
      <c r="C187" s="31" t="s">
        <v>105</v>
      </c>
      <c r="D187" s="28">
        <v>2</v>
      </c>
      <c r="E187" s="77" t="s">
        <v>360</v>
      </c>
      <c r="F187" s="87">
        <f>IF(E187="yes",2,0)</f>
        <v>2</v>
      </c>
      <c r="G187" s="88" t="s">
        <v>330</v>
      </c>
    </row>
    <row r="188" spans="1:9" ht="43.5" thickBot="1">
      <c r="A188" s="58" t="s">
        <v>176</v>
      </c>
      <c r="B188" s="63"/>
      <c r="C188" s="31" t="s">
        <v>113</v>
      </c>
      <c r="D188" s="28">
        <v>2</v>
      </c>
      <c r="E188" s="77" t="s">
        <v>360</v>
      </c>
      <c r="F188" s="87">
        <f>IF(E188="yes",2,0)</f>
        <v>2</v>
      </c>
      <c r="G188" s="88" t="s">
        <v>311</v>
      </c>
      <c r="I188" s="8" t="s">
        <v>112</v>
      </c>
    </row>
    <row r="189" spans="1:9" ht="15.75" thickBot="1">
      <c r="A189" s="33"/>
      <c r="B189" s="34"/>
      <c r="C189" s="187" t="s">
        <v>265</v>
      </c>
      <c r="D189" s="36">
        <f>SUM(D178:D188)</f>
        <v>15</v>
      </c>
      <c r="E189" s="78"/>
      <c r="F189" s="36">
        <f>SUM(F178:F188)</f>
        <v>15</v>
      </c>
      <c r="G189" s="91"/>
    </row>
    <row r="190" spans="1:9" ht="45" customHeight="1" thickBot="1">
      <c r="A190" s="37" t="s">
        <v>166</v>
      </c>
      <c r="B190" s="56"/>
      <c r="C190" s="175" t="s">
        <v>165</v>
      </c>
      <c r="D190" s="39"/>
      <c r="E190" s="79"/>
      <c r="F190" s="39"/>
      <c r="G190" s="180"/>
    </row>
    <row r="191" spans="1:9">
      <c r="A191" s="58" t="s">
        <v>167</v>
      </c>
      <c r="B191" s="26"/>
      <c r="C191" s="31" t="s">
        <v>487</v>
      </c>
      <c r="D191" s="28">
        <v>2</v>
      </c>
      <c r="E191" s="77" t="s">
        <v>360</v>
      </c>
      <c r="F191" s="87">
        <f>IF(E191="yes",2,-1)</f>
        <v>2</v>
      </c>
      <c r="G191" s="88" t="s">
        <v>493</v>
      </c>
    </row>
    <row r="192" spans="1:9">
      <c r="A192" s="58" t="s">
        <v>168</v>
      </c>
      <c r="B192" s="26"/>
      <c r="C192" s="31" t="s">
        <v>499</v>
      </c>
      <c r="D192" s="28">
        <v>1</v>
      </c>
      <c r="E192" s="77" t="s">
        <v>360</v>
      </c>
      <c r="F192" s="87">
        <f t="shared" ref="F192:F204" si="38">IF(E192="yes",1,-1)</f>
        <v>1</v>
      </c>
      <c r="G192" s="88" t="s">
        <v>500</v>
      </c>
    </row>
    <row r="193" spans="1:7" ht="42.75">
      <c r="A193" s="58" t="s">
        <v>169</v>
      </c>
      <c r="B193" s="26"/>
      <c r="C193" s="31" t="s">
        <v>511</v>
      </c>
      <c r="D193" s="28">
        <v>1</v>
      </c>
      <c r="E193" s="77" t="s">
        <v>360</v>
      </c>
      <c r="F193" s="87">
        <f t="shared" si="38"/>
        <v>1</v>
      </c>
      <c r="G193" s="88" t="s">
        <v>852</v>
      </c>
    </row>
    <row r="194" spans="1:7" ht="57">
      <c r="A194" s="58" t="s">
        <v>170</v>
      </c>
      <c r="B194" s="26"/>
      <c r="C194" s="31" t="s">
        <v>492</v>
      </c>
      <c r="D194" s="28">
        <v>1</v>
      </c>
      <c r="E194" s="77" t="s">
        <v>360</v>
      </c>
      <c r="F194" s="87">
        <f t="shared" si="38"/>
        <v>1</v>
      </c>
      <c r="G194" s="88" t="s">
        <v>853</v>
      </c>
    </row>
    <row r="195" spans="1:7" ht="42.75">
      <c r="A195" s="58" t="s">
        <v>171</v>
      </c>
      <c r="B195" s="26"/>
      <c r="C195" s="31" t="s">
        <v>414</v>
      </c>
      <c r="D195" s="28">
        <v>1</v>
      </c>
      <c r="E195" s="77" t="s">
        <v>360</v>
      </c>
      <c r="F195" s="87">
        <f t="shared" si="38"/>
        <v>1</v>
      </c>
      <c r="G195" s="88" t="s">
        <v>854</v>
      </c>
    </row>
    <row r="196" spans="1:7" ht="42.75">
      <c r="A196" s="58" t="s">
        <v>355</v>
      </c>
      <c r="B196" s="32"/>
      <c r="C196" s="189" t="s">
        <v>415</v>
      </c>
      <c r="D196" s="28">
        <v>1</v>
      </c>
      <c r="E196" s="77" t="s">
        <v>360</v>
      </c>
      <c r="F196" s="87">
        <f t="shared" si="38"/>
        <v>1</v>
      </c>
      <c r="G196" s="159" t="s">
        <v>855</v>
      </c>
    </row>
    <row r="197" spans="1:7" ht="28.5">
      <c r="A197" s="58" t="s">
        <v>357</v>
      </c>
      <c r="B197" s="32"/>
      <c r="C197" s="31" t="s">
        <v>416</v>
      </c>
      <c r="D197" s="28">
        <v>1</v>
      </c>
      <c r="E197" s="77" t="s">
        <v>360</v>
      </c>
      <c r="F197" s="87">
        <f>IF(E197="yes",1,0)</f>
        <v>1</v>
      </c>
      <c r="G197" s="159" t="s">
        <v>856</v>
      </c>
    </row>
    <row r="198" spans="1:7" ht="42.75">
      <c r="A198" s="58" t="s">
        <v>359</v>
      </c>
      <c r="B198" s="32"/>
      <c r="C198" s="31" t="s">
        <v>417</v>
      </c>
      <c r="D198" s="28">
        <v>1</v>
      </c>
      <c r="E198" s="77" t="s">
        <v>360</v>
      </c>
      <c r="F198" s="87">
        <f>IF(E198="yes",1,0)</f>
        <v>1</v>
      </c>
      <c r="G198" s="159" t="s">
        <v>857</v>
      </c>
    </row>
    <row r="199" spans="1:7" ht="99.75">
      <c r="A199" s="58" t="s">
        <v>413</v>
      </c>
      <c r="B199" s="32"/>
      <c r="C199" s="31" t="s">
        <v>507</v>
      </c>
      <c r="D199" s="28">
        <v>1</v>
      </c>
      <c r="E199" s="77" t="s">
        <v>360</v>
      </c>
      <c r="F199" s="87">
        <f t="shared" si="38"/>
        <v>1</v>
      </c>
      <c r="G199" s="159" t="s">
        <v>858</v>
      </c>
    </row>
    <row r="200" spans="1:7" ht="43.5" customHeight="1">
      <c r="A200" s="58" t="s">
        <v>486</v>
      </c>
      <c r="B200" s="32"/>
      <c r="C200" s="31" t="s">
        <v>781</v>
      </c>
      <c r="D200" s="28">
        <v>1</v>
      </c>
      <c r="E200" s="77" t="s">
        <v>360</v>
      </c>
      <c r="F200" s="87">
        <f>IF(E200="yes",1,0)</f>
        <v>1</v>
      </c>
      <c r="G200" s="159" t="s">
        <v>782</v>
      </c>
    </row>
    <row r="201" spans="1:7" ht="143.25" customHeight="1">
      <c r="A201" s="58" t="s">
        <v>498</v>
      </c>
      <c r="B201" s="32"/>
      <c r="C201" s="31" t="s">
        <v>783</v>
      </c>
      <c r="D201" s="28">
        <v>2</v>
      </c>
      <c r="E201" s="77" t="s">
        <v>360</v>
      </c>
      <c r="F201" s="87">
        <f>IF(E201="yes",2,0)</f>
        <v>2</v>
      </c>
      <c r="G201" s="159" t="s">
        <v>784</v>
      </c>
    </row>
    <row r="202" spans="1:7" ht="28.5">
      <c r="A202" s="58" t="s">
        <v>510</v>
      </c>
      <c r="B202" s="32"/>
      <c r="C202" s="31" t="s">
        <v>508</v>
      </c>
      <c r="D202" s="28">
        <v>1</v>
      </c>
      <c r="E202" s="77" t="s">
        <v>360</v>
      </c>
      <c r="F202" s="87">
        <f t="shared" si="38"/>
        <v>1</v>
      </c>
      <c r="G202" s="88" t="s">
        <v>509</v>
      </c>
    </row>
    <row r="203" spans="1:7" ht="99.75">
      <c r="A203" s="58" t="s">
        <v>868</v>
      </c>
      <c r="B203" s="32"/>
      <c r="C203" s="31" t="s">
        <v>871</v>
      </c>
      <c r="D203" s="28">
        <v>1</v>
      </c>
      <c r="E203" s="77" t="s">
        <v>360</v>
      </c>
      <c r="F203" s="87">
        <f t="shared" ref="F203" si="39">IF(E203="yes",1,-1)</f>
        <v>1</v>
      </c>
      <c r="G203" s="88" t="s">
        <v>872</v>
      </c>
    </row>
    <row r="204" spans="1:7" ht="57">
      <c r="A204" s="58" t="s">
        <v>869</v>
      </c>
      <c r="B204" s="32"/>
      <c r="C204" s="31" t="s">
        <v>889</v>
      </c>
      <c r="D204" s="28">
        <v>1</v>
      </c>
      <c r="E204" s="77" t="s">
        <v>360</v>
      </c>
      <c r="F204" s="87">
        <f t="shared" si="38"/>
        <v>1</v>
      </c>
      <c r="G204" s="159" t="s">
        <v>890</v>
      </c>
    </row>
    <row r="205" spans="1:7" ht="15" customHeight="1" thickBot="1">
      <c r="A205" s="58" t="s">
        <v>870</v>
      </c>
      <c r="B205" s="48"/>
      <c r="C205" s="31" t="s">
        <v>369</v>
      </c>
      <c r="D205" s="28">
        <v>1</v>
      </c>
      <c r="E205" s="77" t="s">
        <v>360</v>
      </c>
      <c r="F205" s="87">
        <f>IF(E205="yes",1,-1)</f>
        <v>1</v>
      </c>
      <c r="G205" s="31" t="s">
        <v>859</v>
      </c>
    </row>
    <row r="206" spans="1:7" ht="15.75" thickBot="1">
      <c r="A206" s="33"/>
      <c r="B206" s="34"/>
      <c r="C206" s="187" t="s">
        <v>266</v>
      </c>
      <c r="D206" s="36">
        <f>SUM(D191:D205)</f>
        <v>17</v>
      </c>
      <c r="E206" s="78"/>
      <c r="F206" s="36">
        <f>SUM(F191:F205)</f>
        <v>17</v>
      </c>
      <c r="G206" s="91"/>
    </row>
    <row r="207" spans="1:7" ht="45" customHeight="1" thickBot="1">
      <c r="A207" s="61" t="s">
        <v>177</v>
      </c>
      <c r="B207" s="56"/>
      <c r="C207" s="175" t="s">
        <v>195</v>
      </c>
      <c r="D207" s="39"/>
      <c r="E207" s="79"/>
      <c r="F207" s="39"/>
      <c r="G207" s="181"/>
    </row>
    <row r="208" spans="1:7">
      <c r="A208" s="58" t="s">
        <v>136</v>
      </c>
      <c r="B208" s="64"/>
      <c r="C208" s="188" t="s">
        <v>38</v>
      </c>
      <c r="D208" s="28">
        <v>1</v>
      </c>
      <c r="E208" s="77" t="s">
        <v>360</v>
      </c>
      <c r="F208" s="87">
        <f t="shared" ref="F208:F214" si="40">IF(E208="yes",1,0)</f>
        <v>1</v>
      </c>
      <c r="G208" s="160" t="s">
        <v>300</v>
      </c>
    </row>
    <row r="209" spans="1:9" ht="57">
      <c r="A209" s="58" t="s">
        <v>137</v>
      </c>
      <c r="B209" s="62"/>
      <c r="C209" s="31" t="s">
        <v>522</v>
      </c>
      <c r="D209" s="28">
        <v>3</v>
      </c>
      <c r="E209" s="77">
        <v>3</v>
      </c>
      <c r="F209" s="87">
        <f t="shared" ref="F209" si="41">E209</f>
        <v>3</v>
      </c>
      <c r="G209" s="88" t="s">
        <v>299</v>
      </c>
    </row>
    <row r="210" spans="1:9">
      <c r="A210" s="58" t="s">
        <v>138</v>
      </c>
      <c r="B210" s="62"/>
      <c r="C210" s="31" t="s">
        <v>576</v>
      </c>
      <c r="D210" s="28">
        <v>3</v>
      </c>
      <c r="E210" s="77" t="s">
        <v>360</v>
      </c>
      <c r="F210" s="87">
        <f>IF(E210="yes",3,0)</f>
        <v>3</v>
      </c>
      <c r="G210" s="88" t="s">
        <v>579</v>
      </c>
    </row>
    <row r="211" spans="1:9">
      <c r="A211" s="58" t="s">
        <v>139</v>
      </c>
      <c r="B211" s="62"/>
      <c r="C211" s="31" t="s">
        <v>40</v>
      </c>
      <c r="D211" s="28">
        <v>3</v>
      </c>
      <c r="E211" s="77" t="s">
        <v>360</v>
      </c>
      <c r="F211" s="87">
        <f t="shared" ref="F211:F212" si="42">IF(E211="yes",3,0)</f>
        <v>3</v>
      </c>
      <c r="G211" s="88" t="s">
        <v>580</v>
      </c>
    </row>
    <row r="212" spans="1:9" ht="28.5">
      <c r="A212" s="58" t="s">
        <v>140</v>
      </c>
      <c r="B212" s="59"/>
      <c r="C212" s="31" t="s">
        <v>39</v>
      </c>
      <c r="D212" s="28">
        <v>3</v>
      </c>
      <c r="E212" s="77" t="s">
        <v>360</v>
      </c>
      <c r="F212" s="87">
        <f t="shared" si="42"/>
        <v>3</v>
      </c>
      <c r="G212" s="88" t="s">
        <v>578</v>
      </c>
    </row>
    <row r="213" spans="1:9" ht="57.75" customHeight="1">
      <c r="A213" s="58" t="s">
        <v>141</v>
      </c>
      <c r="B213" s="158"/>
      <c r="C213" s="31" t="s">
        <v>878</v>
      </c>
      <c r="D213" s="28">
        <v>2</v>
      </c>
      <c r="E213" s="77" t="s">
        <v>360</v>
      </c>
      <c r="F213" s="87">
        <f>IF(E213="yes",2,0)</f>
        <v>2</v>
      </c>
      <c r="G213" s="88" t="s">
        <v>879</v>
      </c>
    </row>
    <row r="214" spans="1:9" ht="15" thickBot="1">
      <c r="A214" s="58" t="s">
        <v>880</v>
      </c>
      <c r="B214" s="63"/>
      <c r="C214" s="189" t="s">
        <v>215</v>
      </c>
      <c r="D214" s="28">
        <v>1</v>
      </c>
      <c r="E214" s="77" t="s">
        <v>360</v>
      </c>
      <c r="F214" s="87">
        <f t="shared" si="40"/>
        <v>1</v>
      </c>
      <c r="G214" s="159" t="s">
        <v>577</v>
      </c>
    </row>
    <row r="215" spans="1:9" ht="15.75" thickBot="1">
      <c r="A215" s="33"/>
      <c r="B215" s="34"/>
      <c r="C215" s="187" t="s">
        <v>269</v>
      </c>
      <c r="D215" s="36">
        <f>SUM(D208:D214)</f>
        <v>16</v>
      </c>
      <c r="E215" s="78"/>
      <c r="F215" s="36">
        <f>SUM(F208:F214)</f>
        <v>16</v>
      </c>
      <c r="G215" s="91"/>
    </row>
    <row r="216" spans="1:9" ht="45" customHeight="1" thickBot="1">
      <c r="A216" s="37" t="s">
        <v>16</v>
      </c>
      <c r="B216" s="44"/>
      <c r="C216" s="175" t="s">
        <v>15</v>
      </c>
      <c r="D216" s="39"/>
      <c r="E216" s="79"/>
      <c r="F216" s="39"/>
      <c r="G216" s="168"/>
    </row>
    <row r="217" spans="1:9" ht="99.75">
      <c r="A217" s="58" t="s">
        <v>17</v>
      </c>
      <c r="B217" s="41"/>
      <c r="C217" s="188" t="s">
        <v>506</v>
      </c>
      <c r="D217" s="28">
        <v>2</v>
      </c>
      <c r="E217" s="77" t="s">
        <v>360</v>
      </c>
      <c r="F217" s="87">
        <f>IF(E217="yes",2,0)</f>
        <v>2</v>
      </c>
      <c r="G217" s="88" t="s">
        <v>488</v>
      </c>
    </row>
    <row r="218" spans="1:9" ht="196.5">
      <c r="A218" s="58" t="s">
        <v>18</v>
      </c>
      <c r="B218" s="59"/>
      <c r="C218" s="31" t="s">
        <v>103</v>
      </c>
      <c r="D218" s="28">
        <v>2</v>
      </c>
      <c r="E218" s="77">
        <v>2</v>
      </c>
      <c r="F218" s="87">
        <f t="shared" ref="F218:F224" si="43">E218</f>
        <v>2</v>
      </c>
      <c r="G218" s="88" t="s">
        <v>100</v>
      </c>
      <c r="I218" s="8" t="s">
        <v>101</v>
      </c>
    </row>
    <row r="219" spans="1:9" ht="42.75">
      <c r="A219" s="58" t="s">
        <v>19</v>
      </c>
      <c r="B219" s="59"/>
      <c r="C219" s="31" t="s">
        <v>111</v>
      </c>
      <c r="D219" s="28">
        <v>1</v>
      </c>
      <c r="E219" s="77" t="s">
        <v>360</v>
      </c>
      <c r="F219" s="87">
        <f>IF(E219="yes",1,0)</f>
        <v>1</v>
      </c>
      <c r="G219" s="88" t="s">
        <v>121</v>
      </c>
      <c r="I219" s="8" t="s">
        <v>110</v>
      </c>
    </row>
    <row r="220" spans="1:9" ht="99.75">
      <c r="A220" s="58" t="s">
        <v>20</v>
      </c>
      <c r="B220" s="59"/>
      <c r="C220" s="31" t="s">
        <v>542</v>
      </c>
      <c r="D220" s="28">
        <v>2</v>
      </c>
      <c r="E220" s="77" t="s">
        <v>360</v>
      </c>
      <c r="F220" s="87">
        <f>IF(E220="yes",2,0)</f>
        <v>2</v>
      </c>
      <c r="G220" s="88" t="s">
        <v>541</v>
      </c>
    </row>
    <row r="221" spans="1:9" ht="71.25">
      <c r="A221" s="164" t="s">
        <v>21</v>
      </c>
      <c r="B221" s="59"/>
      <c r="C221" s="31" t="s">
        <v>886</v>
      </c>
      <c r="D221" s="28">
        <v>1</v>
      </c>
      <c r="E221" s="77" t="s">
        <v>360</v>
      </c>
      <c r="F221" s="87">
        <f t="shared" ref="F221:F229" si="44">IF(E221="yes",1,0)</f>
        <v>1</v>
      </c>
      <c r="G221" s="31" t="s">
        <v>887</v>
      </c>
    </row>
    <row r="222" spans="1:9" ht="42.75">
      <c r="A222" s="58" t="s">
        <v>22</v>
      </c>
      <c r="B222" s="59"/>
      <c r="C222" s="31" t="s">
        <v>505</v>
      </c>
      <c r="D222" s="28">
        <v>1</v>
      </c>
      <c r="E222" s="77" t="s">
        <v>360</v>
      </c>
      <c r="F222" s="87">
        <f t="shared" si="44"/>
        <v>1</v>
      </c>
      <c r="G222" s="88" t="s">
        <v>888</v>
      </c>
    </row>
    <row r="223" spans="1:9">
      <c r="A223" s="58" t="s">
        <v>23</v>
      </c>
      <c r="B223" s="59"/>
      <c r="C223" s="31" t="s">
        <v>875</v>
      </c>
      <c r="D223" s="28">
        <v>1</v>
      </c>
      <c r="E223" s="77" t="s">
        <v>360</v>
      </c>
      <c r="F223" s="87">
        <f>IF(E223="yes",1,0)</f>
        <v>1</v>
      </c>
      <c r="G223" s="31" t="s">
        <v>876</v>
      </c>
      <c r="I223" s="8"/>
    </row>
    <row r="224" spans="1:9" ht="42.75">
      <c r="A224" s="58" t="s">
        <v>24</v>
      </c>
      <c r="B224" s="26"/>
      <c r="C224" s="31" t="s">
        <v>538</v>
      </c>
      <c r="D224" s="28">
        <v>2</v>
      </c>
      <c r="E224" s="77">
        <v>2</v>
      </c>
      <c r="F224" s="87">
        <f t="shared" si="43"/>
        <v>2</v>
      </c>
      <c r="G224" s="88" t="s">
        <v>877</v>
      </c>
    </row>
    <row r="225" spans="1:9 16384:16384" ht="43.5" customHeight="1">
      <c r="A225" s="58" t="s">
        <v>312</v>
      </c>
      <c r="B225" s="26"/>
      <c r="C225" s="167" t="s">
        <v>316</v>
      </c>
      <c r="D225" s="28">
        <v>1</v>
      </c>
      <c r="E225" s="77" t="s">
        <v>360</v>
      </c>
      <c r="F225" s="87">
        <f>IF(E225="yes",1,0)</f>
        <v>1</v>
      </c>
      <c r="G225" s="92" t="s">
        <v>535</v>
      </c>
      <c r="I225" s="8"/>
    </row>
    <row r="226" spans="1:9 16384:16384" ht="57">
      <c r="A226" s="58" t="s">
        <v>351</v>
      </c>
      <c r="B226" s="26"/>
      <c r="C226" s="31" t="s">
        <v>119</v>
      </c>
      <c r="D226" s="28">
        <v>1</v>
      </c>
      <c r="E226" s="77" t="s">
        <v>360</v>
      </c>
      <c r="F226" s="87">
        <f>IF(E226="yes",1,0)</f>
        <v>1</v>
      </c>
      <c r="G226" s="92" t="s">
        <v>120</v>
      </c>
      <c r="I226" s="9" t="s">
        <v>118</v>
      </c>
    </row>
    <row r="227" spans="1:9 16384:16384" ht="71.25">
      <c r="A227" s="58"/>
      <c r="B227" s="26"/>
      <c r="C227" s="31" t="s">
        <v>894</v>
      </c>
      <c r="D227" s="28">
        <v>1</v>
      </c>
      <c r="E227" s="77" t="s">
        <v>360</v>
      </c>
      <c r="F227" s="87">
        <f>IF(E227="yes",1,0)</f>
        <v>1</v>
      </c>
      <c r="G227" s="92" t="s">
        <v>898</v>
      </c>
      <c r="I227" s="9"/>
    </row>
    <row r="228" spans="1:9 16384:16384" ht="71.25">
      <c r="A228" s="58" t="s">
        <v>527</v>
      </c>
      <c r="B228" s="26"/>
      <c r="C228" s="31" t="s">
        <v>540</v>
      </c>
      <c r="D228" s="28">
        <v>1</v>
      </c>
      <c r="E228" s="77" t="s">
        <v>360</v>
      </c>
      <c r="F228" s="87">
        <f t="shared" si="44"/>
        <v>1</v>
      </c>
      <c r="G228" s="92" t="s">
        <v>885</v>
      </c>
      <c r="XFD228" s="2">
        <f>SUM(D228:XFC228)</f>
        <v>2</v>
      </c>
    </row>
    <row r="229" spans="1:9 16384:16384" ht="31.5" customHeight="1">
      <c r="A229" s="58" t="s">
        <v>531</v>
      </c>
      <c r="B229" s="26"/>
      <c r="C229" s="31" t="s">
        <v>571</v>
      </c>
      <c r="D229" s="28">
        <v>1</v>
      </c>
      <c r="E229" s="77" t="s">
        <v>360</v>
      </c>
      <c r="F229" s="87">
        <f t="shared" si="44"/>
        <v>1</v>
      </c>
      <c r="G229" s="31" t="s">
        <v>572</v>
      </c>
    </row>
    <row r="230" spans="1:9 16384:16384" ht="72" customHeight="1">
      <c r="A230" s="58" t="s">
        <v>536</v>
      </c>
      <c r="B230" s="26"/>
      <c r="C230" s="31" t="s">
        <v>569</v>
      </c>
      <c r="D230" s="28">
        <v>1</v>
      </c>
      <c r="E230" s="77" t="s">
        <v>360</v>
      </c>
      <c r="F230" s="87">
        <f t="shared" ref="F230" si="45">IF(E230="yes",1,0)</f>
        <v>1</v>
      </c>
      <c r="G230" s="92" t="s">
        <v>573</v>
      </c>
      <c r="I230" s="9" t="s">
        <v>570</v>
      </c>
    </row>
    <row r="231" spans="1:9 16384:16384" ht="42.75">
      <c r="A231" s="58" t="s">
        <v>537</v>
      </c>
      <c r="B231" s="26"/>
      <c r="C231" s="31" t="s">
        <v>567</v>
      </c>
      <c r="D231" s="28">
        <v>1</v>
      </c>
      <c r="E231" s="77" t="s">
        <v>360</v>
      </c>
      <c r="F231" s="87">
        <f t="shared" ref="F231" si="46">IF(E231="yes",1,0)</f>
        <v>1</v>
      </c>
      <c r="G231" s="92" t="s">
        <v>566</v>
      </c>
    </row>
    <row r="232" spans="1:9 16384:16384" ht="72" thickBot="1">
      <c r="A232" s="58" t="s">
        <v>568</v>
      </c>
      <c r="B232" s="65"/>
      <c r="C232" s="190" t="s">
        <v>892</v>
      </c>
      <c r="D232" s="28">
        <v>2</v>
      </c>
      <c r="E232" s="77" t="s">
        <v>360</v>
      </c>
      <c r="F232" s="87">
        <f>IF(E232="yes",2,0)</f>
        <v>2</v>
      </c>
      <c r="G232" s="92" t="s">
        <v>891</v>
      </c>
      <c r="I232" s="9" t="s">
        <v>539</v>
      </c>
    </row>
    <row r="233" spans="1:9 16384:16384" ht="15.75" thickBot="1">
      <c r="A233" s="33"/>
      <c r="B233" s="34"/>
      <c r="C233" s="187" t="s">
        <v>268</v>
      </c>
      <c r="D233" s="36">
        <f>SUM(D217:D232)</f>
        <v>21</v>
      </c>
      <c r="E233" s="78"/>
      <c r="F233" s="36">
        <f>SUM(F217:F232)</f>
        <v>21</v>
      </c>
      <c r="G233" s="91"/>
    </row>
    <row r="234" spans="1:9 16384:16384" ht="45" customHeight="1" thickBot="1">
      <c r="A234" s="37" t="s">
        <v>274</v>
      </c>
      <c r="B234" s="44"/>
      <c r="C234" s="175" t="s">
        <v>235</v>
      </c>
      <c r="D234" s="39"/>
      <c r="E234" s="79"/>
      <c r="F234" s="39"/>
      <c r="G234" s="168"/>
    </row>
    <row r="235" spans="1:9 16384:16384" ht="20.100000000000001" customHeight="1">
      <c r="A235" s="142"/>
      <c r="B235" s="143"/>
      <c r="C235" s="174" t="s">
        <v>294</v>
      </c>
      <c r="D235" s="139"/>
      <c r="E235" s="140"/>
      <c r="F235" s="139"/>
      <c r="G235" s="174"/>
      <c r="H235" s="126"/>
      <c r="I235" s="2"/>
    </row>
    <row r="236" spans="1:9 16384:16384">
      <c r="A236" s="25" t="s">
        <v>275</v>
      </c>
      <c r="B236" s="26"/>
      <c r="C236" s="31" t="s">
        <v>422</v>
      </c>
      <c r="D236" s="28">
        <v>3</v>
      </c>
      <c r="E236" s="77" t="s">
        <v>360</v>
      </c>
      <c r="F236" s="87">
        <f>IF(E236="yes",3,-2)</f>
        <v>3</v>
      </c>
      <c r="G236" s="88" t="s">
        <v>860</v>
      </c>
    </row>
    <row r="237" spans="1:9 16384:16384">
      <c r="A237" s="25" t="s">
        <v>276</v>
      </c>
      <c r="B237" s="26"/>
      <c r="C237" s="31" t="s">
        <v>271</v>
      </c>
      <c r="D237" s="28">
        <v>2</v>
      </c>
      <c r="E237" s="77" t="s">
        <v>360</v>
      </c>
      <c r="F237" s="87">
        <f t="shared" ref="F237" si="47">IF(E237="yes",2,-1)</f>
        <v>2</v>
      </c>
      <c r="G237" s="88" t="s">
        <v>273</v>
      </c>
    </row>
    <row r="238" spans="1:9 16384:16384">
      <c r="A238" s="25" t="s">
        <v>277</v>
      </c>
      <c r="B238" s="26"/>
      <c r="C238" s="31" t="s">
        <v>272</v>
      </c>
      <c r="D238" s="28">
        <v>1</v>
      </c>
      <c r="E238" s="77" t="s">
        <v>360</v>
      </c>
      <c r="F238" s="87">
        <f>IF(E238="yes",1,-1)</f>
        <v>1</v>
      </c>
      <c r="G238" s="88" t="s">
        <v>862</v>
      </c>
    </row>
    <row r="239" spans="1:9 16384:16384" ht="42.75">
      <c r="A239" s="25" t="s">
        <v>278</v>
      </c>
      <c r="B239" s="26"/>
      <c r="C239" s="31" t="s">
        <v>502</v>
      </c>
      <c r="D239" s="28">
        <v>2</v>
      </c>
      <c r="E239" s="77">
        <v>2</v>
      </c>
      <c r="F239" s="87">
        <f t="shared" ref="F239:F240" si="48">E239</f>
        <v>2</v>
      </c>
      <c r="G239" s="88" t="s">
        <v>861</v>
      </c>
    </row>
    <row r="240" spans="1:9 16384:16384" ht="99.75">
      <c r="A240" s="25" t="s">
        <v>279</v>
      </c>
      <c r="B240" s="26"/>
      <c r="C240" s="31" t="s">
        <v>874</v>
      </c>
      <c r="D240" s="28">
        <v>2</v>
      </c>
      <c r="E240" s="77">
        <v>2</v>
      </c>
      <c r="F240" s="87">
        <f t="shared" si="48"/>
        <v>2</v>
      </c>
      <c r="G240" s="88" t="s">
        <v>873</v>
      </c>
    </row>
    <row r="241" spans="1:9" ht="28.5">
      <c r="A241" s="25" t="s">
        <v>280</v>
      </c>
      <c r="B241" s="26"/>
      <c r="C241" s="31" t="s">
        <v>410</v>
      </c>
      <c r="D241" s="28">
        <v>2</v>
      </c>
      <c r="E241" s="77" t="s">
        <v>360</v>
      </c>
      <c r="F241" s="87">
        <f>IF(E241="yes",2,-1)</f>
        <v>2</v>
      </c>
      <c r="G241" s="88" t="s">
        <v>863</v>
      </c>
    </row>
    <row r="242" spans="1:9" ht="28.5">
      <c r="A242" s="25" t="s">
        <v>281</v>
      </c>
      <c r="B242" s="26"/>
      <c r="C242" s="31" t="s">
        <v>411</v>
      </c>
      <c r="D242" s="28">
        <v>2</v>
      </c>
      <c r="E242" s="77" t="s">
        <v>360</v>
      </c>
      <c r="F242" s="87">
        <f>IF(E242="yes",2,-1)</f>
        <v>2</v>
      </c>
      <c r="G242" s="31" t="s">
        <v>864</v>
      </c>
    </row>
    <row r="243" spans="1:9" ht="20.100000000000001" customHeight="1">
      <c r="A243" s="142"/>
      <c r="B243" s="143"/>
      <c r="C243" s="174" t="s">
        <v>270</v>
      </c>
      <c r="D243" s="139"/>
      <c r="E243" s="140"/>
      <c r="F243" s="139"/>
      <c r="G243" s="182"/>
      <c r="H243" s="126"/>
      <c r="I243" s="2"/>
    </row>
    <row r="244" spans="1:9" ht="14.25" customHeight="1">
      <c r="A244" s="156" t="s">
        <v>483</v>
      </c>
      <c r="B244" s="26"/>
      <c r="C244" s="31" t="s">
        <v>789</v>
      </c>
      <c r="D244" s="28"/>
      <c r="E244" s="28"/>
      <c r="F244" s="28"/>
      <c r="G244" s="183"/>
      <c r="H244" s="126"/>
      <c r="I244" s="2"/>
    </row>
    <row r="245" spans="1:9" ht="43.5" customHeight="1">
      <c r="A245" s="157"/>
      <c r="B245" s="26" t="s">
        <v>221</v>
      </c>
      <c r="C245" s="31" t="s">
        <v>785</v>
      </c>
      <c r="D245" s="28">
        <v>3</v>
      </c>
      <c r="E245" s="77">
        <v>3</v>
      </c>
      <c r="F245" s="87">
        <f>E245</f>
        <v>3</v>
      </c>
      <c r="G245" s="94" t="s">
        <v>865</v>
      </c>
    </row>
    <row r="246" spans="1:9" ht="57">
      <c r="A246" s="58"/>
      <c r="B246" s="26" t="s">
        <v>62</v>
      </c>
      <c r="C246" s="31" t="s">
        <v>790</v>
      </c>
      <c r="D246" s="28">
        <v>1</v>
      </c>
      <c r="E246" s="77" t="s">
        <v>360</v>
      </c>
      <c r="F246" s="87">
        <f>IF(E246="yes",1,0)</f>
        <v>1</v>
      </c>
      <c r="G246" s="88" t="s">
        <v>866</v>
      </c>
    </row>
    <row r="247" spans="1:9" ht="28.5">
      <c r="A247" s="25" t="s">
        <v>282</v>
      </c>
      <c r="B247" s="59"/>
      <c r="C247" s="31" t="s">
        <v>236</v>
      </c>
      <c r="D247" s="28">
        <v>1</v>
      </c>
      <c r="E247" s="77" t="s">
        <v>360</v>
      </c>
      <c r="F247" s="87">
        <f>IF(E247="yes",1,0)</f>
        <v>1</v>
      </c>
      <c r="G247" s="88" t="s">
        <v>298</v>
      </c>
    </row>
    <row r="248" spans="1:9" ht="57">
      <c r="A248" s="25" t="s">
        <v>283</v>
      </c>
      <c r="B248" s="59"/>
      <c r="C248" s="31" t="s">
        <v>503</v>
      </c>
      <c r="D248" s="28">
        <v>2</v>
      </c>
      <c r="E248" s="77">
        <v>2</v>
      </c>
      <c r="F248" s="87">
        <f>E248</f>
        <v>2</v>
      </c>
      <c r="G248" s="88" t="s">
        <v>350</v>
      </c>
    </row>
    <row r="249" spans="1:9" ht="28.5">
      <c r="A249" s="25" t="s">
        <v>284</v>
      </c>
      <c r="B249" s="26"/>
      <c r="C249" s="31" t="s">
        <v>245</v>
      </c>
      <c r="D249" s="28">
        <v>1</v>
      </c>
      <c r="E249" s="77" t="s">
        <v>360</v>
      </c>
      <c r="F249" s="87">
        <f t="shared" ref="F249:F253" si="49">IF(E249="yes",1,0)</f>
        <v>1</v>
      </c>
      <c r="G249" s="88"/>
    </row>
    <row r="250" spans="1:9" ht="28.5">
      <c r="A250" s="25" t="s">
        <v>285</v>
      </c>
      <c r="B250" s="59"/>
      <c r="C250" s="31" t="s">
        <v>246</v>
      </c>
      <c r="D250" s="28">
        <v>1</v>
      </c>
      <c r="E250" s="77" t="s">
        <v>360</v>
      </c>
      <c r="F250" s="87">
        <f t="shared" si="49"/>
        <v>1</v>
      </c>
      <c r="G250" s="88"/>
    </row>
    <row r="251" spans="1:9" ht="28.5">
      <c r="A251" s="25" t="s">
        <v>286</v>
      </c>
      <c r="B251" s="59"/>
      <c r="C251" s="31" t="s">
        <v>356</v>
      </c>
      <c r="D251" s="28">
        <v>1</v>
      </c>
      <c r="E251" s="77" t="s">
        <v>360</v>
      </c>
      <c r="F251" s="87">
        <f t="shared" si="49"/>
        <v>1</v>
      </c>
      <c r="G251" s="88"/>
    </row>
    <row r="252" spans="1:9" ht="28.5">
      <c r="A252" s="25" t="s">
        <v>287</v>
      </c>
      <c r="B252" s="59"/>
      <c r="C252" s="31" t="s">
        <v>247</v>
      </c>
      <c r="D252" s="28">
        <v>1</v>
      </c>
      <c r="E252" s="77" t="s">
        <v>360</v>
      </c>
      <c r="F252" s="87">
        <f t="shared" si="49"/>
        <v>1</v>
      </c>
      <c r="G252" s="88"/>
    </row>
    <row r="253" spans="1:9" ht="15" thickBot="1">
      <c r="A253" s="25" t="s">
        <v>504</v>
      </c>
      <c r="B253" s="66"/>
      <c r="C253" s="195" t="s">
        <v>237</v>
      </c>
      <c r="D253" s="28">
        <v>1</v>
      </c>
      <c r="E253" s="77" t="s">
        <v>360</v>
      </c>
      <c r="F253" s="87">
        <f t="shared" si="49"/>
        <v>1</v>
      </c>
      <c r="G253" s="159"/>
    </row>
    <row r="254" spans="1:9" ht="15.75" thickBot="1">
      <c r="A254" s="33"/>
      <c r="B254" s="34"/>
      <c r="C254" s="187" t="s">
        <v>267</v>
      </c>
      <c r="D254" s="36">
        <f>SUM(D236:D253)</f>
        <v>26</v>
      </c>
      <c r="E254" s="78"/>
      <c r="F254" s="36">
        <f>SUM(F236:F253)</f>
        <v>26</v>
      </c>
      <c r="G254" s="91"/>
    </row>
    <row r="255" spans="1:9" ht="15" thickBot="1"/>
    <row r="256" spans="1:9" ht="26.25" thickBot="1">
      <c r="A256" s="68"/>
      <c r="B256" s="163"/>
      <c r="C256" s="163"/>
      <c r="D256" s="20" t="s">
        <v>485</v>
      </c>
      <c r="E256" s="101" t="s">
        <v>521</v>
      </c>
      <c r="F256" s="69" t="s">
        <v>534</v>
      </c>
    </row>
    <row r="257" spans="1:6" ht="18" thickBot="1">
      <c r="A257" s="69">
        <v>1</v>
      </c>
      <c r="B257" s="70"/>
      <c r="C257" s="196" t="str">
        <f>C2</f>
        <v>SITE SELECTION</v>
      </c>
      <c r="D257" s="72">
        <f>D31</f>
        <v>47</v>
      </c>
      <c r="E257" s="84">
        <v>42</v>
      </c>
      <c r="F257" s="100">
        <f>F31</f>
        <v>47</v>
      </c>
    </row>
    <row r="258" spans="1:6" ht="18" thickBot="1">
      <c r="A258" s="69">
        <v>2</v>
      </c>
      <c r="B258" s="70"/>
      <c r="C258" s="196" t="str">
        <f>C32</f>
        <v>DAYLIGHT HARVESTING</v>
      </c>
      <c r="D258" s="72">
        <f>D44</f>
        <v>20</v>
      </c>
      <c r="E258" s="84">
        <v>16</v>
      </c>
      <c r="F258" s="100">
        <f>F44</f>
        <v>20</v>
      </c>
    </row>
    <row r="259" spans="1:6" ht="18" thickBot="1">
      <c r="A259" s="69">
        <v>3</v>
      </c>
      <c r="B259" s="70"/>
      <c r="C259" s="196" t="str">
        <f>C45</f>
        <v>NATURAL VENTILATION</v>
      </c>
      <c r="D259" s="72">
        <f>D67</f>
        <v>29</v>
      </c>
      <c r="E259" s="84">
        <v>17</v>
      </c>
      <c r="F259" s="100">
        <f>F67</f>
        <v>29</v>
      </c>
    </row>
    <row r="260" spans="1:6" ht="18" thickBot="1">
      <c r="A260" s="69">
        <v>4</v>
      </c>
      <c r="B260" s="70"/>
      <c r="C260" s="196" t="str">
        <f>C68</f>
        <v>BUILDING CONSTRUCTION</v>
      </c>
      <c r="D260" s="72">
        <f>D120</f>
        <v>53</v>
      </c>
      <c r="E260" s="84">
        <v>44</v>
      </c>
      <c r="F260" s="100">
        <f>F120</f>
        <v>53</v>
      </c>
    </row>
    <row r="261" spans="1:6" ht="18" thickBot="1">
      <c r="A261" s="69">
        <v>5</v>
      </c>
      <c r="B261" s="70"/>
      <c r="C261" s="196" t="str">
        <f>C121</f>
        <v>BUILDING MATERIAL SELECTION</v>
      </c>
      <c r="D261" s="72">
        <f>D129</f>
        <v>7</v>
      </c>
      <c r="E261" s="84">
        <v>6</v>
      </c>
      <c r="F261" s="100">
        <f>F129</f>
        <v>7</v>
      </c>
    </row>
    <row r="262" spans="1:6" ht="18" thickBot="1">
      <c r="A262" s="69">
        <v>6</v>
      </c>
      <c r="B262" s="70"/>
      <c r="C262" s="196" t="str">
        <f>C130</f>
        <v>INDOOR AIR QUALITY</v>
      </c>
      <c r="D262" s="72">
        <f>D139</f>
        <v>12</v>
      </c>
      <c r="E262" s="84">
        <v>10</v>
      </c>
      <c r="F262" s="100">
        <f>F139</f>
        <v>12</v>
      </c>
    </row>
    <row r="263" spans="1:6" ht="18" thickBot="1">
      <c r="A263" s="69">
        <v>7</v>
      </c>
      <c r="B263" s="70"/>
      <c r="C263" s="196" t="str">
        <f>C140</f>
        <v>WATER EFFICIENCY</v>
      </c>
      <c r="D263" s="72">
        <f>D147</f>
        <v>9</v>
      </c>
      <c r="E263" s="84">
        <v>8</v>
      </c>
      <c r="F263" s="100">
        <f>F147</f>
        <v>9</v>
      </c>
    </row>
    <row r="264" spans="1:6" ht="18" thickBot="1">
      <c r="A264" s="69">
        <v>8</v>
      </c>
      <c r="B264" s="70"/>
      <c r="C264" s="196" t="str">
        <f>C148</f>
        <v>LANDSCAPE STRATEGIES</v>
      </c>
      <c r="D264" s="72">
        <f>D176</f>
        <v>28</v>
      </c>
      <c r="E264" s="84">
        <v>22</v>
      </c>
      <c r="F264" s="100">
        <f>F176</f>
        <v>28</v>
      </c>
    </row>
    <row r="265" spans="1:6" ht="18" thickBot="1">
      <c r="A265" s="69">
        <v>9</v>
      </c>
      <c r="B265" s="70"/>
      <c r="C265" s="196" t="str">
        <f>C177</f>
        <v>WASTE CONTROL &amp; RECYCLING</v>
      </c>
      <c r="D265" s="72">
        <f>D189</f>
        <v>15</v>
      </c>
      <c r="E265" s="84">
        <v>10</v>
      </c>
      <c r="F265" s="100">
        <f>F189</f>
        <v>15</v>
      </c>
    </row>
    <row r="266" spans="1:6" ht="18" thickBot="1">
      <c r="A266" s="69">
        <v>10</v>
      </c>
      <c r="B266" s="70"/>
      <c r="C266" s="196" t="str">
        <f>C190</f>
        <v>CARPARKING PROVISION</v>
      </c>
      <c r="D266" s="72">
        <f>D206</f>
        <v>17</v>
      </c>
      <c r="E266" s="84">
        <v>11</v>
      </c>
      <c r="F266" s="100">
        <f>F206</f>
        <v>17</v>
      </c>
    </row>
    <row r="267" spans="1:6" ht="18" thickBot="1">
      <c r="A267" s="69">
        <v>11</v>
      </c>
      <c r="B267" s="70"/>
      <c r="C267" s="196" t="str">
        <f>C207</f>
        <v>RENEWABLE ENERGY</v>
      </c>
      <c r="D267" s="72">
        <f>D215</f>
        <v>16</v>
      </c>
      <c r="E267" s="84">
        <v>3</v>
      </c>
      <c r="F267" s="100">
        <f>F215</f>
        <v>16</v>
      </c>
    </row>
    <row r="268" spans="1:6" ht="18" thickBot="1">
      <c r="A268" s="69">
        <v>12</v>
      </c>
      <c r="B268" s="70"/>
      <c r="C268" s="196" t="str">
        <f>C216</f>
        <v>OTHER CONSIDERATIONS</v>
      </c>
      <c r="D268" s="72">
        <f>D233</f>
        <v>21</v>
      </c>
      <c r="E268" s="84">
        <v>12</v>
      </c>
      <c r="F268" s="100">
        <f>F233</f>
        <v>21</v>
      </c>
    </row>
    <row r="269" spans="1:6" ht="18" thickBot="1">
      <c r="A269" s="69">
        <v>13</v>
      </c>
      <c r="B269" s="70"/>
      <c r="C269" s="196" t="str">
        <f>C234</f>
        <v>COMPLIANCE &amp; CERTIFICATIONS</v>
      </c>
      <c r="D269" s="72">
        <f>D254</f>
        <v>26</v>
      </c>
      <c r="E269" s="84">
        <v>19</v>
      </c>
      <c r="F269" s="100">
        <f>F254</f>
        <v>26</v>
      </c>
    </row>
    <row r="270" spans="1:6" ht="18" thickBot="1">
      <c r="A270" s="73"/>
      <c r="B270" s="74"/>
      <c r="C270" s="197" t="s">
        <v>288</v>
      </c>
      <c r="D270" s="72">
        <f>SUM(D257:D269)</f>
        <v>300</v>
      </c>
      <c r="E270" s="84">
        <f>SUM(E257:E269)</f>
        <v>220</v>
      </c>
      <c r="F270" s="99">
        <f>SUM(F257:F269)</f>
        <v>300</v>
      </c>
    </row>
  </sheetData>
  <sheetProtection password="C7E7" sheet="1" objects="1" scenarios="1"/>
  <dataConsolidate/>
  <mergeCells count="5">
    <mergeCell ref="G101:G102"/>
    <mergeCell ref="B256:C256"/>
    <mergeCell ref="G158:G159"/>
    <mergeCell ref="G46:G48"/>
    <mergeCell ref="G50:G52"/>
  </mergeCells>
  <phoneticPr fontId="11" type="noConversion"/>
  <conditionalFormatting sqref="D4:D6">
    <cfRule type="expression" dxfId="282" priority="614">
      <formula>IF($E$4=0,TRUE,FALSE)</formula>
    </cfRule>
  </conditionalFormatting>
  <conditionalFormatting sqref="E236:E242 E245:E253 E149:E165 E141:E146 E122:E128 E117:E119 E111:E115 E101:E104 E97:E99 E131:E138 E168:E175 E81:E82 E84:E87 E178:E188 E89:E95 E74:E78 E70:E72 E62:E66 E55:E60 E46:E49 E51:E53 E33:E43 E20:E22 E15 E25:E30 E17:E18 E5:E13 E191:E205 E208:E214 E217:E232 E106:E107 E109">
    <cfRule type="cellIs" dxfId="281" priority="597" operator="lessThan">
      <formula>1</formula>
    </cfRule>
    <cfRule type="cellIs" dxfId="280" priority="598" operator="greaterThan">
      <formula>0</formula>
    </cfRule>
    <cfRule type="cellIs" dxfId="279" priority="599" operator="equal">
      <formula>2</formula>
    </cfRule>
  </conditionalFormatting>
  <conditionalFormatting sqref="E4:E5">
    <cfRule type="containsText" dxfId="278" priority="610" operator="containsText" text="YES">
      <formula>NOT(ISERROR(SEARCH("YES",E4)))</formula>
    </cfRule>
    <cfRule type="cellIs" dxfId="277" priority="611" operator="equal">
      <formula>"NO"</formula>
    </cfRule>
    <cfRule type="containsText" dxfId="276" priority="612" operator="containsText" text="yes">
      <formula>NOT(ISERROR(SEARCH("yes",E4)))</formula>
    </cfRule>
    <cfRule type="iconSet" priority="625">
      <iconSet iconSet="3Symbols2">
        <cfvo type="percent" val="0"/>
        <cfvo type="percent" val="1"/>
        <cfvo type="percent" val="1"/>
      </iconSet>
    </cfRule>
    <cfRule type="iconSet" priority="626">
      <iconSet iconSet="3Symbols2">
        <cfvo type="percent" val="0"/>
        <cfvo type="percent" val="33"/>
        <cfvo type="percent" val="67"/>
      </iconSet>
    </cfRule>
  </conditionalFormatting>
  <conditionalFormatting sqref="E25:E26">
    <cfRule type="containsText" dxfId="275" priority="600" operator="containsText" text="YES">
      <formula>NOT(ISERROR(SEARCH("YES",E25)))</formula>
    </cfRule>
    <cfRule type="cellIs" dxfId="274" priority="601" operator="equal">
      <formula>"NO"</formula>
    </cfRule>
    <cfRule type="containsText" dxfId="273" priority="602" operator="containsText" text="yes">
      <formula>NOT(ISERROR(SEARCH("yes",E25)))</formula>
    </cfRule>
    <cfRule type="iconSet" priority="604">
      <iconSet iconSet="3Symbols2">
        <cfvo type="percent" val="0"/>
        <cfvo type="percent" val="1"/>
        <cfvo type="percent" val="1"/>
      </iconSet>
    </cfRule>
    <cfRule type="iconSet" priority="605">
      <iconSet iconSet="3Symbols2">
        <cfvo type="percent" val="0"/>
        <cfvo type="percent" val="33"/>
        <cfvo type="percent" val="67"/>
      </iconSet>
    </cfRule>
  </conditionalFormatting>
  <conditionalFormatting sqref="E6">
    <cfRule type="containsText" dxfId="272" priority="566" operator="containsText" text="YES">
      <formula>NOT(ISERROR(SEARCH("YES",E6)))</formula>
    </cfRule>
    <cfRule type="cellIs" dxfId="271" priority="567" operator="equal">
      <formula>"NO"</formula>
    </cfRule>
    <cfRule type="containsText" dxfId="270" priority="568" operator="containsText" text="yes">
      <formula>NOT(ISERROR(SEARCH("yes",E6)))</formula>
    </cfRule>
    <cfRule type="iconSet" priority="569">
      <iconSet iconSet="3Symbols2">
        <cfvo type="percent" val="0"/>
        <cfvo type="percent" val="1"/>
        <cfvo type="percent" val="1"/>
      </iconSet>
    </cfRule>
    <cfRule type="iconSet" priority="570">
      <iconSet iconSet="3Symbols2">
        <cfvo type="percent" val="0"/>
        <cfvo type="percent" val="33"/>
        <cfvo type="percent" val="67"/>
      </iconSet>
    </cfRule>
  </conditionalFormatting>
  <conditionalFormatting sqref="E7:E9">
    <cfRule type="containsText" dxfId="269" priority="555" operator="containsText" text="YES">
      <formula>NOT(ISERROR(SEARCH("YES",E7)))</formula>
    </cfRule>
    <cfRule type="cellIs" dxfId="268" priority="556" operator="equal">
      <formula>"NO"</formula>
    </cfRule>
    <cfRule type="containsText" dxfId="267" priority="557" operator="containsText" text="yes">
      <formula>NOT(ISERROR(SEARCH("yes",E7)))</formula>
    </cfRule>
    <cfRule type="iconSet" priority="558">
      <iconSet iconSet="3Symbols2">
        <cfvo type="percent" val="0"/>
        <cfvo type="percent" val="1"/>
        <cfvo type="percent" val="1"/>
      </iconSet>
    </cfRule>
    <cfRule type="iconSet" priority="559">
      <iconSet iconSet="3Symbols2">
        <cfvo type="percent" val="0"/>
        <cfvo type="percent" val="33"/>
        <cfvo type="percent" val="67"/>
      </iconSet>
    </cfRule>
  </conditionalFormatting>
  <conditionalFormatting sqref="E10:E13">
    <cfRule type="containsText" dxfId="266" priority="550" operator="containsText" text="YES">
      <formula>NOT(ISERROR(SEARCH("YES",E10)))</formula>
    </cfRule>
    <cfRule type="cellIs" dxfId="265" priority="551" operator="equal">
      <formula>"NO"</formula>
    </cfRule>
    <cfRule type="containsText" dxfId="264" priority="552" operator="containsText" text="yes">
      <formula>NOT(ISERROR(SEARCH("yes",E10)))</formula>
    </cfRule>
    <cfRule type="iconSet" priority="553">
      <iconSet iconSet="3Symbols2">
        <cfvo type="percent" val="0"/>
        <cfvo type="percent" val="1"/>
        <cfvo type="percent" val="1"/>
      </iconSet>
    </cfRule>
    <cfRule type="iconSet" priority="554">
      <iconSet iconSet="3Symbols2">
        <cfvo type="percent" val="0"/>
        <cfvo type="percent" val="33"/>
        <cfvo type="percent" val="67"/>
      </iconSet>
    </cfRule>
  </conditionalFormatting>
  <conditionalFormatting sqref="E29">
    <cfRule type="containsText" dxfId="263" priority="535" operator="containsText" text="YES">
      <formula>NOT(ISERROR(SEARCH("YES",E29)))</formula>
    </cfRule>
    <cfRule type="cellIs" dxfId="262" priority="536" operator="equal">
      <formula>"NO"</formula>
    </cfRule>
    <cfRule type="containsText" dxfId="261" priority="537" operator="containsText" text="yes">
      <formula>NOT(ISERROR(SEARCH("yes",E29)))</formula>
    </cfRule>
    <cfRule type="iconSet" priority="538">
      <iconSet iconSet="3Symbols2">
        <cfvo type="percent" val="0"/>
        <cfvo type="percent" val="1"/>
        <cfvo type="percent" val="1"/>
      </iconSet>
    </cfRule>
    <cfRule type="iconSet" priority="539">
      <iconSet iconSet="3Symbols2">
        <cfvo type="percent" val="0"/>
        <cfvo type="percent" val="33"/>
        <cfvo type="percent" val="67"/>
      </iconSet>
    </cfRule>
  </conditionalFormatting>
  <conditionalFormatting sqref="E72 E15 E20:E22 E17:E18">
    <cfRule type="containsText" dxfId="260" priority="746" operator="containsText" text="YES">
      <formula>NOT(ISERROR(SEARCH("YES",E15)))</formula>
    </cfRule>
    <cfRule type="cellIs" dxfId="259" priority="747" operator="equal">
      <formula>"NO"</formula>
    </cfRule>
    <cfRule type="containsText" dxfId="258" priority="748" operator="containsText" text="yes">
      <formula>NOT(ISERROR(SEARCH("yes",E15)))</formula>
    </cfRule>
    <cfRule type="iconSet" priority="749">
      <iconSet iconSet="3Symbols2">
        <cfvo type="percent" val="0"/>
        <cfvo type="percent" val="1"/>
        <cfvo type="percent" val="1"/>
      </iconSet>
    </cfRule>
    <cfRule type="iconSet" priority="750">
      <iconSet iconSet="3Symbols2">
        <cfvo type="percent" val="0"/>
        <cfvo type="percent" val="33"/>
        <cfvo type="percent" val="67"/>
      </iconSet>
    </cfRule>
  </conditionalFormatting>
  <conditionalFormatting sqref="E141:E146">
    <cfRule type="containsText" dxfId="257" priority="525" operator="containsText" text="YES">
      <formula>NOT(ISERROR(SEARCH("YES",E141)))</formula>
    </cfRule>
    <cfRule type="cellIs" dxfId="256" priority="526" operator="equal">
      <formula>"NO"</formula>
    </cfRule>
    <cfRule type="containsText" dxfId="255" priority="527" operator="containsText" text="yes">
      <formula>NOT(ISERROR(SEARCH("yes",E141)))</formula>
    </cfRule>
    <cfRule type="iconSet" priority="528">
      <iconSet iconSet="3Symbols2">
        <cfvo type="percent" val="0"/>
        <cfvo type="percent" val="1"/>
        <cfvo type="percent" val="1"/>
      </iconSet>
    </cfRule>
    <cfRule type="iconSet" priority="529">
      <iconSet iconSet="3Symbols2">
        <cfvo type="percent" val="0"/>
        <cfvo type="percent" val="33"/>
        <cfvo type="percent" val="67"/>
      </iconSet>
    </cfRule>
  </conditionalFormatting>
  <conditionalFormatting sqref="E21">
    <cfRule type="containsText" dxfId="254" priority="520" operator="containsText" text="YES">
      <formula>NOT(ISERROR(SEARCH("YES",E21)))</formula>
    </cfRule>
    <cfRule type="cellIs" dxfId="253" priority="521" operator="equal">
      <formula>"NO"</formula>
    </cfRule>
    <cfRule type="containsText" dxfId="252" priority="522" operator="containsText" text="yes">
      <formula>NOT(ISERROR(SEARCH("yes",E21)))</formula>
    </cfRule>
    <cfRule type="iconSet" priority="523">
      <iconSet iconSet="3Symbols2">
        <cfvo type="percent" val="0"/>
        <cfvo type="percent" val="1"/>
        <cfvo type="percent" val="1"/>
      </iconSet>
    </cfRule>
    <cfRule type="iconSet" priority="524">
      <iconSet iconSet="3Symbols2">
        <cfvo type="percent" val="0"/>
        <cfvo type="percent" val="33"/>
        <cfvo type="percent" val="67"/>
      </iconSet>
    </cfRule>
  </conditionalFormatting>
  <conditionalFormatting sqref="E241:E242">
    <cfRule type="containsText" dxfId="251" priority="509" operator="containsText" text="YES">
      <formula>NOT(ISERROR(SEARCH("YES",E241)))</formula>
    </cfRule>
    <cfRule type="cellIs" dxfId="250" priority="510" operator="equal">
      <formula>"NO"</formula>
    </cfRule>
    <cfRule type="containsText" dxfId="249" priority="511" operator="containsText" text="yes">
      <formula>NOT(ISERROR(SEARCH("yes",E241)))</formula>
    </cfRule>
    <cfRule type="iconSet" priority="512">
      <iconSet iconSet="3Symbols2">
        <cfvo type="percent" val="0"/>
        <cfvo type="percent" val="1"/>
        <cfvo type="percent" val="1"/>
      </iconSet>
    </cfRule>
    <cfRule type="iconSet" priority="513">
      <iconSet iconSet="3Symbols2">
        <cfvo type="percent" val="0"/>
        <cfvo type="percent" val="33"/>
        <cfvo type="percent" val="67"/>
      </iconSet>
    </cfRule>
  </conditionalFormatting>
  <conditionalFormatting sqref="E236:E238">
    <cfRule type="containsText" dxfId="248" priority="504" operator="containsText" text="YES">
      <formula>NOT(ISERROR(SEARCH("YES",E236)))</formula>
    </cfRule>
    <cfRule type="cellIs" dxfId="247" priority="505" operator="equal">
      <formula>"NO"</formula>
    </cfRule>
    <cfRule type="containsText" dxfId="246" priority="506" operator="containsText" text="yes">
      <formula>NOT(ISERROR(SEARCH("yes",E236)))</formula>
    </cfRule>
    <cfRule type="iconSet" priority="507">
      <iconSet iconSet="3Symbols2">
        <cfvo type="percent" val="0"/>
        <cfvo type="percent" val="1"/>
        <cfvo type="percent" val="1"/>
      </iconSet>
    </cfRule>
    <cfRule type="iconSet" priority="508">
      <iconSet iconSet="3Symbols2">
        <cfvo type="percent" val="0"/>
        <cfvo type="percent" val="33"/>
        <cfvo type="percent" val="67"/>
      </iconSet>
    </cfRule>
  </conditionalFormatting>
  <conditionalFormatting sqref="E247 E249:E253">
    <cfRule type="containsText" dxfId="245" priority="499" operator="containsText" text="YES">
      <formula>NOT(ISERROR(SEARCH("YES",E247)))</formula>
    </cfRule>
    <cfRule type="cellIs" dxfId="244" priority="500" operator="equal">
      <formula>"NO"</formula>
    </cfRule>
    <cfRule type="containsText" dxfId="243" priority="501" operator="containsText" text="yes">
      <formula>NOT(ISERROR(SEARCH("yes",E247)))</formula>
    </cfRule>
    <cfRule type="iconSet" priority="502">
      <iconSet iconSet="3Symbols2">
        <cfvo type="percent" val="0"/>
        <cfvo type="percent" val="1"/>
        <cfvo type="percent" val="1"/>
      </iconSet>
    </cfRule>
    <cfRule type="iconSet" priority="503">
      <iconSet iconSet="3Symbols2">
        <cfvo type="percent" val="0"/>
        <cfvo type="percent" val="33"/>
        <cfvo type="percent" val="67"/>
      </iconSet>
    </cfRule>
  </conditionalFormatting>
  <conditionalFormatting sqref="E229:E232">
    <cfRule type="containsText" dxfId="242" priority="494" operator="containsText" text="YES">
      <formula>NOT(ISERROR(SEARCH("YES",E229)))</formula>
    </cfRule>
    <cfRule type="cellIs" dxfId="241" priority="495" operator="equal">
      <formula>"NO"</formula>
    </cfRule>
    <cfRule type="containsText" dxfId="240" priority="496" operator="containsText" text="yes">
      <formula>NOT(ISERROR(SEARCH("yes",E229)))</formula>
    </cfRule>
    <cfRule type="iconSet" priority="497">
      <iconSet iconSet="3Symbols2">
        <cfvo type="percent" val="0"/>
        <cfvo type="percent" val="1"/>
        <cfvo type="percent" val="1"/>
      </iconSet>
    </cfRule>
    <cfRule type="iconSet" priority="498">
      <iconSet iconSet="3Symbols2">
        <cfvo type="percent" val="0"/>
        <cfvo type="percent" val="33"/>
        <cfvo type="percent" val="67"/>
      </iconSet>
    </cfRule>
  </conditionalFormatting>
  <conditionalFormatting sqref="E228">
    <cfRule type="containsText" dxfId="239" priority="489" operator="containsText" text="YES">
      <formula>NOT(ISERROR(SEARCH("YES",E228)))</formula>
    </cfRule>
    <cfRule type="cellIs" dxfId="238" priority="490" operator="equal">
      <formula>"NO"</formula>
    </cfRule>
    <cfRule type="containsText" dxfId="237" priority="491" operator="containsText" text="yes">
      <formula>NOT(ISERROR(SEARCH("yes",E228)))</formula>
    </cfRule>
    <cfRule type="iconSet" priority="492">
      <iconSet iconSet="3Symbols2">
        <cfvo type="percent" val="0"/>
        <cfvo type="percent" val="1"/>
        <cfvo type="percent" val="1"/>
      </iconSet>
    </cfRule>
    <cfRule type="iconSet" priority="493">
      <iconSet iconSet="3Symbols2">
        <cfvo type="percent" val="0"/>
        <cfvo type="percent" val="33"/>
        <cfvo type="percent" val="67"/>
      </iconSet>
    </cfRule>
  </conditionalFormatting>
  <conditionalFormatting sqref="E222">
    <cfRule type="containsText" dxfId="236" priority="484" operator="containsText" text="YES">
      <formula>NOT(ISERROR(SEARCH("YES",E222)))</formula>
    </cfRule>
    <cfRule type="cellIs" dxfId="235" priority="485" operator="equal">
      <formula>"NO"</formula>
    </cfRule>
    <cfRule type="containsText" dxfId="234" priority="486" operator="containsText" text="yes">
      <formula>NOT(ISERROR(SEARCH("yes",E222)))</formula>
    </cfRule>
    <cfRule type="iconSet" priority="487">
      <iconSet iconSet="3Symbols2">
        <cfvo type="percent" val="0"/>
        <cfvo type="percent" val="1"/>
        <cfvo type="percent" val="1"/>
      </iconSet>
    </cfRule>
    <cfRule type="iconSet" priority="488">
      <iconSet iconSet="3Symbols2">
        <cfvo type="percent" val="0"/>
        <cfvo type="percent" val="33"/>
        <cfvo type="percent" val="67"/>
      </iconSet>
    </cfRule>
  </conditionalFormatting>
  <conditionalFormatting sqref="E221">
    <cfRule type="containsText" dxfId="233" priority="479" operator="containsText" text="YES">
      <formula>NOT(ISERROR(SEARCH("YES",E221)))</formula>
    </cfRule>
    <cfRule type="cellIs" dxfId="232" priority="480" operator="equal">
      <formula>"NO"</formula>
    </cfRule>
    <cfRule type="containsText" dxfId="231" priority="481" operator="containsText" text="yes">
      <formula>NOT(ISERROR(SEARCH("yes",E221)))</formula>
    </cfRule>
    <cfRule type="iconSet" priority="482">
      <iconSet iconSet="3Symbols2">
        <cfvo type="percent" val="0"/>
        <cfvo type="percent" val="1"/>
        <cfvo type="percent" val="1"/>
      </iconSet>
    </cfRule>
    <cfRule type="iconSet" priority="483">
      <iconSet iconSet="3Symbols2">
        <cfvo type="percent" val="0"/>
        <cfvo type="percent" val="33"/>
        <cfvo type="percent" val="67"/>
      </iconSet>
    </cfRule>
  </conditionalFormatting>
  <conditionalFormatting sqref="E220">
    <cfRule type="containsText" dxfId="230" priority="474" operator="containsText" text="YES">
      <formula>NOT(ISERROR(SEARCH("YES",E220)))</formula>
    </cfRule>
    <cfRule type="cellIs" dxfId="229" priority="475" operator="equal">
      <formula>"NO"</formula>
    </cfRule>
    <cfRule type="containsText" dxfId="228" priority="476" operator="containsText" text="yes">
      <formula>NOT(ISERROR(SEARCH("yes",E220)))</formula>
    </cfRule>
    <cfRule type="iconSet" priority="477">
      <iconSet iconSet="3Symbols2">
        <cfvo type="percent" val="0"/>
        <cfvo type="percent" val="1"/>
        <cfvo type="percent" val="1"/>
      </iconSet>
    </cfRule>
    <cfRule type="iconSet" priority="478">
      <iconSet iconSet="3Symbols2">
        <cfvo type="percent" val="0"/>
        <cfvo type="percent" val="33"/>
        <cfvo type="percent" val="67"/>
      </iconSet>
    </cfRule>
  </conditionalFormatting>
  <conditionalFormatting sqref="E217">
    <cfRule type="containsText" dxfId="227" priority="464" operator="containsText" text="YES">
      <formula>NOT(ISERROR(SEARCH("YES",E217)))</formula>
    </cfRule>
    <cfRule type="cellIs" dxfId="226" priority="465" operator="equal">
      <formula>"NO"</formula>
    </cfRule>
    <cfRule type="containsText" dxfId="225" priority="466" operator="containsText" text="yes">
      <formula>NOT(ISERROR(SEARCH("yes",E217)))</formula>
    </cfRule>
    <cfRule type="iconSet" priority="467">
      <iconSet iconSet="3Symbols2">
        <cfvo type="percent" val="0"/>
        <cfvo type="percent" val="1"/>
        <cfvo type="percent" val="1"/>
      </iconSet>
    </cfRule>
    <cfRule type="iconSet" priority="468">
      <iconSet iconSet="3Symbols2">
        <cfvo type="percent" val="0"/>
        <cfvo type="percent" val="33"/>
        <cfvo type="percent" val="67"/>
      </iconSet>
    </cfRule>
  </conditionalFormatting>
  <conditionalFormatting sqref="E210:E214">
    <cfRule type="containsText" dxfId="224" priority="459" operator="containsText" text="YES">
      <formula>NOT(ISERROR(SEARCH("YES",E210)))</formula>
    </cfRule>
    <cfRule type="cellIs" dxfId="223" priority="460" operator="equal">
      <formula>"NO"</formula>
    </cfRule>
    <cfRule type="containsText" dxfId="222" priority="461" operator="containsText" text="yes">
      <formula>NOT(ISERROR(SEARCH("yes",E210)))</formula>
    </cfRule>
    <cfRule type="iconSet" priority="462">
      <iconSet iconSet="3Symbols2">
        <cfvo type="percent" val="0"/>
        <cfvo type="percent" val="1"/>
        <cfvo type="percent" val="1"/>
      </iconSet>
    </cfRule>
    <cfRule type="iconSet" priority="463">
      <iconSet iconSet="3Symbols2">
        <cfvo type="percent" val="0"/>
        <cfvo type="percent" val="33"/>
        <cfvo type="percent" val="67"/>
      </iconSet>
    </cfRule>
  </conditionalFormatting>
  <conditionalFormatting sqref="E208">
    <cfRule type="containsText" dxfId="221" priority="454" operator="containsText" text="YES">
      <formula>NOT(ISERROR(SEARCH("YES",E208)))</formula>
    </cfRule>
    <cfRule type="cellIs" dxfId="220" priority="455" operator="equal">
      <formula>"NO"</formula>
    </cfRule>
    <cfRule type="containsText" dxfId="219" priority="456" operator="containsText" text="yes">
      <formula>NOT(ISERROR(SEARCH("yes",E208)))</formula>
    </cfRule>
    <cfRule type="iconSet" priority="457">
      <iconSet iconSet="3Symbols2">
        <cfvo type="percent" val="0"/>
        <cfvo type="percent" val="1"/>
        <cfvo type="percent" val="1"/>
      </iconSet>
    </cfRule>
    <cfRule type="iconSet" priority="458">
      <iconSet iconSet="3Symbols2">
        <cfvo type="percent" val="0"/>
        <cfvo type="percent" val="33"/>
        <cfvo type="percent" val="67"/>
      </iconSet>
    </cfRule>
  </conditionalFormatting>
  <conditionalFormatting sqref="E191:E205">
    <cfRule type="containsText" dxfId="218" priority="449" operator="containsText" text="YES">
      <formula>NOT(ISERROR(SEARCH("YES",E191)))</formula>
    </cfRule>
    <cfRule type="cellIs" dxfId="217" priority="450" operator="equal">
      <formula>"NO"</formula>
    </cfRule>
    <cfRule type="containsText" dxfId="216" priority="451" operator="containsText" text="yes">
      <formula>NOT(ISERROR(SEARCH("yes",E191)))</formula>
    </cfRule>
    <cfRule type="iconSet" priority="452">
      <iconSet iconSet="3Symbols2">
        <cfvo type="percent" val="0"/>
        <cfvo type="percent" val="1"/>
        <cfvo type="percent" val="1"/>
      </iconSet>
    </cfRule>
    <cfRule type="iconSet" priority="453">
      <iconSet iconSet="3Symbols2">
        <cfvo type="percent" val="0"/>
        <cfvo type="percent" val="33"/>
        <cfvo type="percent" val="67"/>
      </iconSet>
    </cfRule>
  </conditionalFormatting>
  <conditionalFormatting sqref="E223">
    <cfRule type="containsText" dxfId="215" priority="444" operator="containsText" text="YES">
      <formula>NOT(ISERROR(SEARCH("YES",E223)))</formula>
    </cfRule>
    <cfRule type="cellIs" dxfId="214" priority="445" operator="equal">
      <formula>"NO"</formula>
    </cfRule>
    <cfRule type="containsText" dxfId="213" priority="446" operator="containsText" text="yes">
      <formula>NOT(ISERROR(SEARCH("yes",E223)))</formula>
    </cfRule>
    <cfRule type="iconSet" priority="447">
      <iconSet iconSet="3Symbols2">
        <cfvo type="percent" val="0"/>
        <cfvo type="percent" val="1"/>
        <cfvo type="percent" val="1"/>
      </iconSet>
    </cfRule>
    <cfRule type="iconSet" priority="448">
      <iconSet iconSet="3Symbols2">
        <cfvo type="percent" val="0"/>
        <cfvo type="percent" val="33"/>
        <cfvo type="percent" val="67"/>
      </iconSet>
    </cfRule>
  </conditionalFormatting>
  <conditionalFormatting sqref="E188">
    <cfRule type="containsText" dxfId="212" priority="439" operator="containsText" text="YES">
      <formula>NOT(ISERROR(SEARCH("YES",E188)))</formula>
    </cfRule>
    <cfRule type="cellIs" dxfId="211" priority="440" operator="equal">
      <formula>"NO"</formula>
    </cfRule>
    <cfRule type="containsText" dxfId="210" priority="441" operator="containsText" text="yes">
      <formula>NOT(ISERROR(SEARCH("yes",E188)))</formula>
    </cfRule>
    <cfRule type="iconSet" priority="442">
      <iconSet iconSet="3Symbols2">
        <cfvo type="percent" val="0"/>
        <cfvo type="percent" val="1"/>
        <cfvo type="percent" val="1"/>
      </iconSet>
    </cfRule>
    <cfRule type="iconSet" priority="443">
      <iconSet iconSet="3Symbols2">
        <cfvo type="percent" val="0"/>
        <cfvo type="percent" val="33"/>
        <cfvo type="percent" val="67"/>
      </iconSet>
    </cfRule>
  </conditionalFormatting>
  <conditionalFormatting sqref="E187">
    <cfRule type="containsText" dxfId="209" priority="434" operator="containsText" text="YES">
      <formula>NOT(ISERROR(SEARCH("YES",E187)))</formula>
    </cfRule>
    <cfRule type="cellIs" dxfId="208" priority="435" operator="equal">
      <formula>"NO"</formula>
    </cfRule>
    <cfRule type="containsText" dxfId="207" priority="436" operator="containsText" text="yes">
      <formula>NOT(ISERROR(SEARCH("yes",E187)))</formula>
    </cfRule>
    <cfRule type="iconSet" priority="437">
      <iconSet iconSet="3Symbols2">
        <cfvo type="percent" val="0"/>
        <cfvo type="percent" val="1"/>
        <cfvo type="percent" val="1"/>
      </iconSet>
    </cfRule>
    <cfRule type="iconSet" priority="438">
      <iconSet iconSet="3Symbols2">
        <cfvo type="percent" val="0"/>
        <cfvo type="percent" val="33"/>
        <cfvo type="percent" val="67"/>
      </iconSet>
    </cfRule>
  </conditionalFormatting>
  <conditionalFormatting sqref="E178:E179">
    <cfRule type="containsText" dxfId="206" priority="424" operator="containsText" text="YES">
      <formula>NOT(ISERROR(SEARCH("YES",E178)))</formula>
    </cfRule>
    <cfRule type="cellIs" dxfId="205" priority="425" operator="equal">
      <formula>"NO"</formula>
    </cfRule>
    <cfRule type="containsText" dxfId="204" priority="426" operator="containsText" text="yes">
      <formula>NOT(ISERROR(SEARCH("yes",E178)))</formula>
    </cfRule>
    <cfRule type="iconSet" priority="427">
      <iconSet iconSet="3Symbols2">
        <cfvo type="percent" val="0"/>
        <cfvo type="percent" val="1"/>
        <cfvo type="percent" val="1"/>
      </iconSet>
    </cfRule>
    <cfRule type="iconSet" priority="428">
      <iconSet iconSet="3Symbols2">
        <cfvo type="percent" val="0"/>
        <cfvo type="percent" val="33"/>
        <cfvo type="percent" val="67"/>
      </iconSet>
    </cfRule>
  </conditionalFormatting>
  <conditionalFormatting sqref="E183">
    <cfRule type="containsText" dxfId="203" priority="419" operator="containsText" text="YES">
      <formula>NOT(ISERROR(SEARCH("YES",E183)))</formula>
    </cfRule>
    <cfRule type="cellIs" dxfId="202" priority="420" operator="equal">
      <formula>"NO"</formula>
    </cfRule>
    <cfRule type="containsText" dxfId="201" priority="421" operator="containsText" text="yes">
      <formula>NOT(ISERROR(SEARCH("yes",E183)))</formula>
    </cfRule>
    <cfRule type="iconSet" priority="422">
      <iconSet iconSet="3Symbols2">
        <cfvo type="percent" val="0"/>
        <cfvo type="percent" val="1"/>
        <cfvo type="percent" val="1"/>
      </iconSet>
    </cfRule>
    <cfRule type="iconSet" priority="423">
      <iconSet iconSet="3Symbols2">
        <cfvo type="percent" val="0"/>
        <cfvo type="percent" val="33"/>
        <cfvo type="percent" val="67"/>
      </iconSet>
    </cfRule>
  </conditionalFormatting>
  <conditionalFormatting sqref="E180">
    <cfRule type="containsText" dxfId="200" priority="414" operator="containsText" text="YES">
      <formula>NOT(ISERROR(SEARCH("YES",E180)))</formula>
    </cfRule>
    <cfRule type="cellIs" dxfId="199" priority="415" operator="equal">
      <formula>"NO"</formula>
    </cfRule>
    <cfRule type="containsText" dxfId="198" priority="416" operator="containsText" text="yes">
      <formula>NOT(ISERROR(SEARCH("yes",E180)))</formula>
    </cfRule>
    <cfRule type="iconSet" priority="417">
      <iconSet iconSet="3Symbols2">
        <cfvo type="percent" val="0"/>
        <cfvo type="percent" val="1"/>
        <cfvo type="percent" val="1"/>
      </iconSet>
    </cfRule>
    <cfRule type="iconSet" priority="418">
      <iconSet iconSet="3Symbols2">
        <cfvo type="percent" val="0"/>
        <cfvo type="percent" val="33"/>
        <cfvo type="percent" val="67"/>
      </iconSet>
    </cfRule>
  </conditionalFormatting>
  <conditionalFormatting sqref="E181">
    <cfRule type="containsText" dxfId="197" priority="409" operator="containsText" text="YES">
      <formula>NOT(ISERROR(SEARCH("YES",E181)))</formula>
    </cfRule>
    <cfRule type="cellIs" dxfId="196" priority="410" operator="equal">
      <formula>"NO"</formula>
    </cfRule>
    <cfRule type="containsText" dxfId="195" priority="411" operator="containsText" text="yes">
      <formula>NOT(ISERROR(SEARCH("yes",E181)))</formula>
    </cfRule>
    <cfRule type="iconSet" priority="412">
      <iconSet iconSet="3Symbols2">
        <cfvo type="percent" val="0"/>
        <cfvo type="percent" val="1"/>
        <cfvo type="percent" val="1"/>
      </iconSet>
    </cfRule>
    <cfRule type="iconSet" priority="413">
      <iconSet iconSet="3Symbols2">
        <cfvo type="percent" val="0"/>
        <cfvo type="percent" val="33"/>
        <cfvo type="percent" val="67"/>
      </iconSet>
    </cfRule>
  </conditionalFormatting>
  <conditionalFormatting sqref="E182">
    <cfRule type="containsText" dxfId="194" priority="404" operator="containsText" text="YES">
      <formula>NOT(ISERROR(SEARCH("YES",E182)))</formula>
    </cfRule>
    <cfRule type="cellIs" dxfId="193" priority="405" operator="equal">
      <formula>"NO"</formula>
    </cfRule>
    <cfRule type="containsText" dxfId="192" priority="406" operator="containsText" text="yes">
      <formula>NOT(ISERROR(SEARCH("yes",E182)))</formula>
    </cfRule>
    <cfRule type="iconSet" priority="407">
      <iconSet iconSet="3Symbols2">
        <cfvo type="percent" val="0"/>
        <cfvo type="percent" val="1"/>
        <cfvo type="percent" val="1"/>
      </iconSet>
    </cfRule>
    <cfRule type="iconSet" priority="408">
      <iconSet iconSet="3Symbols2">
        <cfvo type="percent" val="0"/>
        <cfvo type="percent" val="33"/>
        <cfvo type="percent" val="67"/>
      </iconSet>
    </cfRule>
  </conditionalFormatting>
  <conditionalFormatting sqref="E184">
    <cfRule type="containsText" dxfId="191" priority="389" operator="containsText" text="YES">
      <formula>NOT(ISERROR(SEARCH("YES",E184)))</formula>
    </cfRule>
    <cfRule type="cellIs" dxfId="190" priority="390" operator="equal">
      <formula>"NO"</formula>
    </cfRule>
    <cfRule type="containsText" dxfId="189" priority="391" operator="containsText" text="yes">
      <formula>NOT(ISERROR(SEARCH("yes",E184)))</formula>
    </cfRule>
    <cfRule type="iconSet" priority="392">
      <iconSet iconSet="3Symbols2">
        <cfvo type="percent" val="0"/>
        <cfvo type="percent" val="1"/>
        <cfvo type="percent" val="1"/>
      </iconSet>
    </cfRule>
    <cfRule type="iconSet" priority="393">
      <iconSet iconSet="3Symbols2">
        <cfvo type="percent" val="0"/>
        <cfvo type="percent" val="33"/>
        <cfvo type="percent" val="67"/>
      </iconSet>
    </cfRule>
  </conditionalFormatting>
  <conditionalFormatting sqref="E185">
    <cfRule type="containsText" dxfId="188" priority="384" operator="containsText" text="YES">
      <formula>NOT(ISERROR(SEARCH("YES",E185)))</formula>
    </cfRule>
    <cfRule type="cellIs" dxfId="187" priority="385" operator="equal">
      <formula>"NO"</formula>
    </cfRule>
    <cfRule type="containsText" dxfId="186" priority="386" operator="containsText" text="yes">
      <formula>NOT(ISERROR(SEARCH("yes",E185)))</formula>
    </cfRule>
    <cfRule type="iconSet" priority="387">
      <iconSet iconSet="3Symbols2">
        <cfvo type="percent" val="0"/>
        <cfvo type="percent" val="1"/>
        <cfvo type="percent" val="1"/>
      </iconSet>
    </cfRule>
    <cfRule type="iconSet" priority="388">
      <iconSet iconSet="3Symbols2">
        <cfvo type="percent" val="0"/>
        <cfvo type="percent" val="33"/>
        <cfvo type="percent" val="67"/>
      </iconSet>
    </cfRule>
  </conditionalFormatting>
  <conditionalFormatting sqref="E175">
    <cfRule type="containsText" dxfId="185" priority="349" operator="containsText" text="YES">
      <formula>NOT(ISERROR(SEARCH("YES",E175)))</formula>
    </cfRule>
    <cfRule type="cellIs" dxfId="184" priority="350" operator="equal">
      <formula>"NO"</formula>
    </cfRule>
    <cfRule type="containsText" dxfId="183" priority="351" operator="containsText" text="yes">
      <formula>NOT(ISERROR(SEARCH("yes",E175)))</formula>
    </cfRule>
    <cfRule type="iconSet" priority="352">
      <iconSet iconSet="3Symbols2">
        <cfvo type="percent" val="0"/>
        <cfvo type="percent" val="1"/>
        <cfvo type="percent" val="1"/>
      </iconSet>
    </cfRule>
    <cfRule type="iconSet" priority="353">
      <iconSet iconSet="3Symbols2">
        <cfvo type="percent" val="0"/>
        <cfvo type="percent" val="33"/>
        <cfvo type="percent" val="67"/>
      </iconSet>
    </cfRule>
  </conditionalFormatting>
  <conditionalFormatting sqref="E171:E174">
    <cfRule type="containsText" dxfId="182" priority="344" operator="containsText" text="YES">
      <formula>NOT(ISERROR(SEARCH("YES",E171)))</formula>
    </cfRule>
    <cfRule type="cellIs" dxfId="181" priority="345" operator="equal">
      <formula>"NO"</formula>
    </cfRule>
    <cfRule type="containsText" dxfId="180" priority="346" operator="containsText" text="yes">
      <formula>NOT(ISERROR(SEARCH("yes",E171)))</formula>
    </cfRule>
    <cfRule type="iconSet" priority="347">
      <iconSet iconSet="3Symbols2">
        <cfvo type="percent" val="0"/>
        <cfvo type="percent" val="1"/>
        <cfvo type="percent" val="1"/>
      </iconSet>
    </cfRule>
    <cfRule type="iconSet" priority="348">
      <iconSet iconSet="3Symbols2">
        <cfvo type="percent" val="0"/>
        <cfvo type="percent" val="33"/>
        <cfvo type="percent" val="67"/>
      </iconSet>
    </cfRule>
  </conditionalFormatting>
  <conditionalFormatting sqref="E168">
    <cfRule type="containsText" dxfId="179" priority="334" operator="containsText" text="YES">
      <formula>NOT(ISERROR(SEARCH("YES",E168)))</formula>
    </cfRule>
    <cfRule type="cellIs" dxfId="178" priority="335" operator="equal">
      <formula>"NO"</formula>
    </cfRule>
    <cfRule type="containsText" dxfId="177" priority="336" operator="containsText" text="yes">
      <formula>NOT(ISERROR(SEARCH("yes",E168)))</formula>
    </cfRule>
    <cfRule type="iconSet" priority="337">
      <iconSet iconSet="3Symbols2">
        <cfvo type="percent" val="0"/>
        <cfvo type="percent" val="1"/>
        <cfvo type="percent" val="1"/>
      </iconSet>
    </cfRule>
    <cfRule type="iconSet" priority="338">
      <iconSet iconSet="3Symbols2">
        <cfvo type="percent" val="0"/>
        <cfvo type="percent" val="33"/>
        <cfvo type="percent" val="67"/>
      </iconSet>
    </cfRule>
  </conditionalFormatting>
  <conditionalFormatting sqref="E165">
    <cfRule type="containsText" dxfId="176" priority="329" operator="containsText" text="YES">
      <formula>NOT(ISERROR(SEARCH("YES",E165)))</formula>
    </cfRule>
    <cfRule type="cellIs" dxfId="175" priority="330" operator="equal">
      <formula>"NO"</formula>
    </cfRule>
    <cfRule type="containsText" dxfId="174" priority="331" operator="containsText" text="yes">
      <formula>NOT(ISERROR(SEARCH("yes",E165)))</formula>
    </cfRule>
    <cfRule type="iconSet" priority="332">
      <iconSet iconSet="3Symbols2">
        <cfvo type="percent" val="0"/>
        <cfvo type="percent" val="1"/>
        <cfvo type="percent" val="1"/>
      </iconSet>
    </cfRule>
    <cfRule type="iconSet" priority="333">
      <iconSet iconSet="3Symbols2">
        <cfvo type="percent" val="0"/>
        <cfvo type="percent" val="33"/>
        <cfvo type="percent" val="67"/>
      </iconSet>
    </cfRule>
  </conditionalFormatting>
  <conditionalFormatting sqref="E154:E164">
    <cfRule type="containsText" dxfId="173" priority="324" operator="containsText" text="YES">
      <formula>NOT(ISERROR(SEARCH("YES",E154)))</formula>
    </cfRule>
    <cfRule type="cellIs" dxfId="172" priority="325" operator="equal">
      <formula>"NO"</formula>
    </cfRule>
    <cfRule type="containsText" dxfId="171" priority="326" operator="containsText" text="yes">
      <formula>NOT(ISERROR(SEARCH("yes",E154)))</formula>
    </cfRule>
    <cfRule type="iconSet" priority="327">
      <iconSet iconSet="3Symbols2">
        <cfvo type="percent" val="0"/>
        <cfvo type="percent" val="1"/>
        <cfvo type="percent" val="1"/>
      </iconSet>
    </cfRule>
    <cfRule type="iconSet" priority="328">
      <iconSet iconSet="3Symbols2">
        <cfvo type="percent" val="0"/>
        <cfvo type="percent" val="33"/>
        <cfvo type="percent" val="67"/>
      </iconSet>
    </cfRule>
  </conditionalFormatting>
  <conditionalFormatting sqref="E151">
    <cfRule type="containsText" dxfId="170" priority="319" operator="containsText" text="YES">
      <formula>NOT(ISERROR(SEARCH("YES",E151)))</formula>
    </cfRule>
    <cfRule type="cellIs" dxfId="169" priority="320" operator="equal">
      <formula>"NO"</formula>
    </cfRule>
    <cfRule type="containsText" dxfId="168" priority="321" operator="containsText" text="yes">
      <formula>NOT(ISERROR(SEARCH("yes",E151)))</formula>
    </cfRule>
    <cfRule type="iconSet" priority="322">
      <iconSet iconSet="3Symbols2">
        <cfvo type="percent" val="0"/>
        <cfvo type="percent" val="1"/>
        <cfvo type="percent" val="1"/>
      </iconSet>
    </cfRule>
    <cfRule type="iconSet" priority="323">
      <iconSet iconSet="3Symbols2">
        <cfvo type="percent" val="0"/>
        <cfvo type="percent" val="33"/>
        <cfvo type="percent" val="67"/>
      </iconSet>
    </cfRule>
  </conditionalFormatting>
  <conditionalFormatting sqref="E152">
    <cfRule type="containsText" dxfId="167" priority="314" operator="containsText" text="YES">
      <formula>NOT(ISERROR(SEARCH("YES",E152)))</formula>
    </cfRule>
    <cfRule type="cellIs" dxfId="166" priority="315" operator="equal">
      <formula>"NO"</formula>
    </cfRule>
    <cfRule type="containsText" dxfId="165" priority="316" operator="containsText" text="yes">
      <formula>NOT(ISERROR(SEARCH("yes",E152)))</formula>
    </cfRule>
    <cfRule type="iconSet" priority="317">
      <iconSet iconSet="3Symbols2">
        <cfvo type="percent" val="0"/>
        <cfvo type="percent" val="1"/>
        <cfvo type="percent" val="1"/>
      </iconSet>
    </cfRule>
    <cfRule type="iconSet" priority="318">
      <iconSet iconSet="3Symbols2">
        <cfvo type="percent" val="0"/>
        <cfvo type="percent" val="33"/>
        <cfvo type="percent" val="67"/>
      </iconSet>
    </cfRule>
  </conditionalFormatting>
  <conditionalFormatting sqref="E153">
    <cfRule type="containsText" dxfId="164" priority="309" operator="containsText" text="YES">
      <formula>NOT(ISERROR(SEARCH("YES",E153)))</formula>
    </cfRule>
    <cfRule type="cellIs" dxfId="163" priority="310" operator="equal">
      <formula>"NO"</formula>
    </cfRule>
    <cfRule type="containsText" dxfId="162" priority="311" operator="containsText" text="yes">
      <formula>NOT(ISERROR(SEARCH("yes",E153)))</formula>
    </cfRule>
    <cfRule type="iconSet" priority="312">
      <iconSet iconSet="3Symbols2">
        <cfvo type="percent" val="0"/>
        <cfvo type="percent" val="1"/>
        <cfvo type="percent" val="1"/>
      </iconSet>
    </cfRule>
    <cfRule type="iconSet" priority="313">
      <iconSet iconSet="3Symbols2">
        <cfvo type="percent" val="0"/>
        <cfvo type="percent" val="33"/>
        <cfvo type="percent" val="67"/>
      </iconSet>
    </cfRule>
  </conditionalFormatting>
  <conditionalFormatting sqref="E149:E150">
    <cfRule type="containsText" dxfId="161" priority="304" operator="containsText" text="YES">
      <formula>NOT(ISERROR(SEARCH("YES",E149)))</formula>
    </cfRule>
    <cfRule type="cellIs" dxfId="160" priority="305" operator="equal">
      <formula>"NO"</formula>
    </cfRule>
    <cfRule type="containsText" dxfId="159" priority="306" operator="containsText" text="yes">
      <formula>NOT(ISERROR(SEARCH("yes",E149)))</formula>
    </cfRule>
    <cfRule type="iconSet" priority="307">
      <iconSet iconSet="3Symbols2">
        <cfvo type="percent" val="0"/>
        <cfvo type="percent" val="1"/>
        <cfvo type="percent" val="1"/>
      </iconSet>
    </cfRule>
    <cfRule type="iconSet" priority="308">
      <iconSet iconSet="3Symbols2">
        <cfvo type="percent" val="0"/>
        <cfvo type="percent" val="33"/>
        <cfvo type="percent" val="67"/>
      </iconSet>
    </cfRule>
  </conditionalFormatting>
  <conditionalFormatting sqref="E131">
    <cfRule type="containsText" dxfId="158" priority="299" operator="containsText" text="YES">
      <formula>NOT(ISERROR(SEARCH("YES",E131)))</formula>
    </cfRule>
    <cfRule type="cellIs" dxfId="157" priority="300" operator="equal">
      <formula>"NO"</formula>
    </cfRule>
    <cfRule type="containsText" dxfId="156" priority="301" operator="containsText" text="yes">
      <formula>NOT(ISERROR(SEARCH("yes",E131)))</formula>
    </cfRule>
    <cfRule type="iconSet" priority="302">
      <iconSet iconSet="3Symbols2">
        <cfvo type="percent" val="0"/>
        <cfvo type="percent" val="1"/>
        <cfvo type="percent" val="1"/>
      </iconSet>
    </cfRule>
    <cfRule type="iconSet" priority="303">
      <iconSet iconSet="3Symbols2">
        <cfvo type="percent" val="0"/>
        <cfvo type="percent" val="33"/>
        <cfvo type="percent" val="67"/>
      </iconSet>
    </cfRule>
  </conditionalFormatting>
  <conditionalFormatting sqref="E133">
    <cfRule type="containsText" dxfId="155" priority="294" operator="containsText" text="YES">
      <formula>NOT(ISERROR(SEARCH("YES",E133)))</formula>
    </cfRule>
    <cfRule type="cellIs" dxfId="154" priority="295" operator="equal">
      <formula>"NO"</formula>
    </cfRule>
    <cfRule type="containsText" dxfId="153" priority="296" operator="containsText" text="yes">
      <formula>NOT(ISERROR(SEARCH("yes",E133)))</formula>
    </cfRule>
    <cfRule type="iconSet" priority="297">
      <iconSet iconSet="3Symbols2">
        <cfvo type="percent" val="0"/>
        <cfvo type="percent" val="1"/>
        <cfvo type="percent" val="1"/>
      </iconSet>
    </cfRule>
    <cfRule type="iconSet" priority="298">
      <iconSet iconSet="3Symbols2">
        <cfvo type="percent" val="0"/>
        <cfvo type="percent" val="33"/>
        <cfvo type="percent" val="67"/>
      </iconSet>
    </cfRule>
  </conditionalFormatting>
  <conditionalFormatting sqref="E134">
    <cfRule type="containsText" dxfId="152" priority="289" operator="containsText" text="YES">
      <formula>NOT(ISERROR(SEARCH("YES",E134)))</formula>
    </cfRule>
    <cfRule type="cellIs" dxfId="151" priority="290" operator="equal">
      <formula>"NO"</formula>
    </cfRule>
    <cfRule type="containsText" dxfId="150" priority="291" operator="containsText" text="yes">
      <formula>NOT(ISERROR(SEARCH("yes",E134)))</formula>
    </cfRule>
    <cfRule type="iconSet" priority="292">
      <iconSet iconSet="3Symbols2">
        <cfvo type="percent" val="0"/>
        <cfvo type="percent" val="1"/>
        <cfvo type="percent" val="1"/>
      </iconSet>
    </cfRule>
    <cfRule type="iconSet" priority="293">
      <iconSet iconSet="3Symbols2">
        <cfvo type="percent" val="0"/>
        <cfvo type="percent" val="33"/>
        <cfvo type="percent" val="67"/>
      </iconSet>
    </cfRule>
  </conditionalFormatting>
  <conditionalFormatting sqref="E135">
    <cfRule type="containsText" dxfId="149" priority="284" operator="containsText" text="YES">
      <formula>NOT(ISERROR(SEARCH("YES",E135)))</formula>
    </cfRule>
    <cfRule type="cellIs" dxfId="148" priority="285" operator="equal">
      <formula>"NO"</formula>
    </cfRule>
    <cfRule type="containsText" dxfId="147" priority="286" operator="containsText" text="yes">
      <formula>NOT(ISERROR(SEARCH("yes",E135)))</formula>
    </cfRule>
    <cfRule type="iconSet" priority="287">
      <iconSet iconSet="3Symbols2">
        <cfvo type="percent" val="0"/>
        <cfvo type="percent" val="1"/>
        <cfvo type="percent" val="1"/>
      </iconSet>
    </cfRule>
    <cfRule type="iconSet" priority="288">
      <iconSet iconSet="3Symbols2">
        <cfvo type="percent" val="0"/>
        <cfvo type="percent" val="33"/>
        <cfvo type="percent" val="67"/>
      </iconSet>
    </cfRule>
  </conditionalFormatting>
  <conditionalFormatting sqref="E136">
    <cfRule type="containsText" dxfId="146" priority="279" operator="containsText" text="YES">
      <formula>NOT(ISERROR(SEARCH("YES",E136)))</formula>
    </cfRule>
    <cfRule type="cellIs" dxfId="145" priority="280" operator="equal">
      <formula>"NO"</formula>
    </cfRule>
    <cfRule type="containsText" dxfId="144" priority="281" operator="containsText" text="yes">
      <formula>NOT(ISERROR(SEARCH("yes",E136)))</formula>
    </cfRule>
    <cfRule type="iconSet" priority="282">
      <iconSet iconSet="3Symbols2">
        <cfvo type="percent" val="0"/>
        <cfvo type="percent" val="1"/>
        <cfvo type="percent" val="1"/>
      </iconSet>
    </cfRule>
    <cfRule type="iconSet" priority="283">
      <iconSet iconSet="3Symbols2">
        <cfvo type="percent" val="0"/>
        <cfvo type="percent" val="33"/>
        <cfvo type="percent" val="67"/>
      </iconSet>
    </cfRule>
  </conditionalFormatting>
  <conditionalFormatting sqref="E137:E138">
    <cfRule type="containsText" dxfId="143" priority="274" operator="containsText" text="YES">
      <formula>NOT(ISERROR(SEARCH("YES",E137)))</formula>
    </cfRule>
    <cfRule type="cellIs" dxfId="142" priority="275" operator="equal">
      <formula>"NO"</formula>
    </cfRule>
    <cfRule type="containsText" dxfId="141" priority="276" operator="containsText" text="yes">
      <formula>NOT(ISERROR(SEARCH("yes",E137)))</formula>
    </cfRule>
    <cfRule type="iconSet" priority="277">
      <iconSet iconSet="3Symbols2">
        <cfvo type="percent" val="0"/>
        <cfvo type="percent" val="1"/>
        <cfvo type="percent" val="1"/>
      </iconSet>
    </cfRule>
    <cfRule type="iconSet" priority="278">
      <iconSet iconSet="3Symbols2">
        <cfvo type="percent" val="0"/>
        <cfvo type="percent" val="33"/>
        <cfvo type="percent" val="67"/>
      </iconSet>
    </cfRule>
  </conditionalFormatting>
  <conditionalFormatting sqref="E123">
    <cfRule type="containsText" dxfId="140" priority="269" operator="containsText" text="YES">
      <formula>NOT(ISERROR(SEARCH("YES",E123)))</formula>
    </cfRule>
    <cfRule type="cellIs" dxfId="139" priority="270" operator="equal">
      <formula>"NO"</formula>
    </cfRule>
    <cfRule type="containsText" dxfId="138" priority="271" operator="containsText" text="yes">
      <formula>NOT(ISERROR(SEARCH("yes",E123)))</formula>
    </cfRule>
    <cfRule type="iconSet" priority="272">
      <iconSet iconSet="3Symbols2">
        <cfvo type="percent" val="0"/>
        <cfvo type="percent" val="1"/>
        <cfvo type="percent" val="1"/>
      </iconSet>
    </cfRule>
    <cfRule type="iconSet" priority="273">
      <iconSet iconSet="3Symbols2">
        <cfvo type="percent" val="0"/>
        <cfvo type="percent" val="33"/>
        <cfvo type="percent" val="67"/>
      </iconSet>
    </cfRule>
  </conditionalFormatting>
  <conditionalFormatting sqref="E122">
    <cfRule type="containsText" dxfId="137" priority="264" operator="containsText" text="YES">
      <formula>NOT(ISERROR(SEARCH("YES",E122)))</formula>
    </cfRule>
    <cfRule type="cellIs" dxfId="136" priority="265" operator="equal">
      <formula>"NO"</formula>
    </cfRule>
    <cfRule type="containsText" dxfId="135" priority="266" operator="containsText" text="yes">
      <formula>NOT(ISERROR(SEARCH("yes",E122)))</formula>
    </cfRule>
    <cfRule type="iconSet" priority="267">
      <iconSet iconSet="3Symbols2">
        <cfvo type="percent" val="0"/>
        <cfvo type="percent" val="1"/>
        <cfvo type="percent" val="1"/>
      </iconSet>
    </cfRule>
    <cfRule type="iconSet" priority="268">
      <iconSet iconSet="3Symbols2">
        <cfvo type="percent" val="0"/>
        <cfvo type="percent" val="33"/>
        <cfvo type="percent" val="67"/>
      </iconSet>
    </cfRule>
  </conditionalFormatting>
  <conditionalFormatting sqref="E124">
    <cfRule type="containsText" dxfId="134" priority="259" operator="containsText" text="YES">
      <formula>NOT(ISERROR(SEARCH("YES",E124)))</formula>
    </cfRule>
    <cfRule type="cellIs" dxfId="133" priority="260" operator="equal">
      <formula>"NO"</formula>
    </cfRule>
    <cfRule type="containsText" dxfId="132" priority="261" operator="containsText" text="yes">
      <formula>NOT(ISERROR(SEARCH("yes",E124)))</formula>
    </cfRule>
    <cfRule type="iconSet" priority="262">
      <iconSet iconSet="3Symbols2">
        <cfvo type="percent" val="0"/>
        <cfvo type="percent" val="1"/>
        <cfvo type="percent" val="1"/>
      </iconSet>
    </cfRule>
    <cfRule type="iconSet" priority="263">
      <iconSet iconSet="3Symbols2">
        <cfvo type="percent" val="0"/>
        <cfvo type="percent" val="33"/>
        <cfvo type="percent" val="67"/>
      </iconSet>
    </cfRule>
  </conditionalFormatting>
  <conditionalFormatting sqref="E125">
    <cfRule type="containsText" dxfId="131" priority="254" operator="containsText" text="YES">
      <formula>NOT(ISERROR(SEARCH("YES",E125)))</formula>
    </cfRule>
    <cfRule type="cellIs" dxfId="130" priority="255" operator="equal">
      <formula>"NO"</formula>
    </cfRule>
    <cfRule type="containsText" dxfId="129" priority="256" operator="containsText" text="yes">
      <formula>NOT(ISERROR(SEARCH("yes",E125)))</formula>
    </cfRule>
    <cfRule type="iconSet" priority="257">
      <iconSet iconSet="3Symbols2">
        <cfvo type="percent" val="0"/>
        <cfvo type="percent" val="1"/>
        <cfvo type="percent" val="1"/>
      </iconSet>
    </cfRule>
    <cfRule type="iconSet" priority="258">
      <iconSet iconSet="3Symbols2">
        <cfvo type="percent" val="0"/>
        <cfvo type="percent" val="33"/>
        <cfvo type="percent" val="67"/>
      </iconSet>
    </cfRule>
  </conditionalFormatting>
  <conditionalFormatting sqref="E126">
    <cfRule type="containsText" dxfId="128" priority="249" operator="containsText" text="YES">
      <formula>NOT(ISERROR(SEARCH("YES",E126)))</formula>
    </cfRule>
    <cfRule type="cellIs" dxfId="127" priority="250" operator="equal">
      <formula>"NO"</formula>
    </cfRule>
    <cfRule type="containsText" dxfId="126" priority="251" operator="containsText" text="yes">
      <formula>NOT(ISERROR(SEARCH("yes",E126)))</formula>
    </cfRule>
    <cfRule type="iconSet" priority="252">
      <iconSet iconSet="3Symbols2">
        <cfvo type="percent" val="0"/>
        <cfvo type="percent" val="1"/>
        <cfvo type="percent" val="1"/>
      </iconSet>
    </cfRule>
    <cfRule type="iconSet" priority="253">
      <iconSet iconSet="3Symbols2">
        <cfvo type="percent" val="0"/>
        <cfvo type="percent" val="33"/>
        <cfvo type="percent" val="67"/>
      </iconSet>
    </cfRule>
  </conditionalFormatting>
  <conditionalFormatting sqref="E127">
    <cfRule type="containsText" dxfId="125" priority="244" operator="containsText" text="YES">
      <formula>NOT(ISERROR(SEARCH("YES",E127)))</formula>
    </cfRule>
    <cfRule type="cellIs" dxfId="124" priority="245" operator="equal">
      <formula>"NO"</formula>
    </cfRule>
    <cfRule type="containsText" dxfId="123" priority="246" operator="containsText" text="yes">
      <formula>NOT(ISERROR(SEARCH("yes",E127)))</formula>
    </cfRule>
    <cfRule type="iconSet" priority="247">
      <iconSet iconSet="3Symbols2">
        <cfvo type="percent" val="0"/>
        <cfvo type="percent" val="1"/>
        <cfvo type="percent" val="1"/>
      </iconSet>
    </cfRule>
    <cfRule type="iconSet" priority="248">
      <iconSet iconSet="3Symbols2">
        <cfvo type="percent" val="0"/>
        <cfvo type="percent" val="33"/>
        <cfvo type="percent" val="67"/>
      </iconSet>
    </cfRule>
  </conditionalFormatting>
  <conditionalFormatting sqref="E128">
    <cfRule type="containsText" dxfId="122" priority="239" operator="containsText" text="YES">
      <formula>NOT(ISERROR(SEARCH("YES",E128)))</formula>
    </cfRule>
    <cfRule type="cellIs" dxfId="121" priority="240" operator="equal">
      <formula>"NO"</formula>
    </cfRule>
    <cfRule type="containsText" dxfId="120" priority="241" operator="containsText" text="yes">
      <formula>NOT(ISERROR(SEARCH("yes",E128)))</formula>
    </cfRule>
    <cfRule type="iconSet" priority="242">
      <iconSet iconSet="3Symbols2">
        <cfvo type="percent" val="0"/>
        <cfvo type="percent" val="1"/>
        <cfvo type="percent" val="1"/>
      </iconSet>
    </cfRule>
    <cfRule type="iconSet" priority="243">
      <iconSet iconSet="3Symbols2">
        <cfvo type="percent" val="0"/>
        <cfvo type="percent" val="33"/>
        <cfvo type="percent" val="67"/>
      </iconSet>
    </cfRule>
  </conditionalFormatting>
  <conditionalFormatting sqref="E119">
    <cfRule type="containsText" dxfId="119" priority="234" operator="containsText" text="YES">
      <formula>NOT(ISERROR(SEARCH("YES",E119)))</formula>
    </cfRule>
    <cfRule type="cellIs" dxfId="118" priority="235" operator="equal">
      <formula>"NO"</formula>
    </cfRule>
    <cfRule type="containsText" dxfId="117" priority="236" operator="containsText" text="yes">
      <formula>NOT(ISERROR(SEARCH("yes",E119)))</formula>
    </cfRule>
    <cfRule type="iconSet" priority="237">
      <iconSet iconSet="3Symbols2">
        <cfvo type="percent" val="0"/>
        <cfvo type="percent" val="1"/>
        <cfvo type="percent" val="1"/>
      </iconSet>
    </cfRule>
    <cfRule type="iconSet" priority="238">
      <iconSet iconSet="3Symbols2">
        <cfvo type="percent" val="0"/>
        <cfvo type="percent" val="33"/>
        <cfvo type="percent" val="67"/>
      </iconSet>
    </cfRule>
  </conditionalFormatting>
  <conditionalFormatting sqref="E117:E118">
    <cfRule type="containsText" dxfId="116" priority="229" operator="containsText" text="YES">
      <formula>NOT(ISERROR(SEARCH("YES",E117)))</formula>
    </cfRule>
    <cfRule type="cellIs" dxfId="115" priority="230" operator="equal">
      <formula>"NO"</formula>
    </cfRule>
    <cfRule type="containsText" dxfId="114" priority="231" operator="containsText" text="yes">
      <formula>NOT(ISERROR(SEARCH("yes",E117)))</formula>
    </cfRule>
    <cfRule type="iconSet" priority="232">
      <iconSet iconSet="3Symbols2">
        <cfvo type="percent" val="0"/>
        <cfvo type="percent" val="1"/>
        <cfvo type="percent" val="1"/>
      </iconSet>
    </cfRule>
    <cfRule type="iconSet" priority="233">
      <iconSet iconSet="3Symbols2">
        <cfvo type="percent" val="0"/>
        <cfvo type="percent" val="33"/>
        <cfvo type="percent" val="67"/>
      </iconSet>
    </cfRule>
  </conditionalFormatting>
  <conditionalFormatting sqref="E112:E115">
    <cfRule type="containsText" dxfId="113" priority="224" operator="containsText" text="YES">
      <formula>NOT(ISERROR(SEARCH("YES",E112)))</formula>
    </cfRule>
    <cfRule type="cellIs" dxfId="112" priority="225" operator="equal">
      <formula>"NO"</formula>
    </cfRule>
    <cfRule type="containsText" dxfId="111" priority="226" operator="containsText" text="yes">
      <formula>NOT(ISERROR(SEARCH("yes",E112)))</formula>
    </cfRule>
    <cfRule type="iconSet" priority="227">
      <iconSet iconSet="3Symbols2">
        <cfvo type="percent" val="0"/>
        <cfvo type="percent" val="1"/>
        <cfvo type="percent" val="1"/>
      </iconSet>
    </cfRule>
    <cfRule type="iconSet" priority="228">
      <iconSet iconSet="3Symbols2">
        <cfvo type="percent" val="0"/>
        <cfvo type="percent" val="33"/>
        <cfvo type="percent" val="67"/>
      </iconSet>
    </cfRule>
  </conditionalFormatting>
  <conditionalFormatting sqref="E111">
    <cfRule type="containsText" dxfId="110" priority="219" operator="containsText" text="YES">
      <formula>NOT(ISERROR(SEARCH("YES",E111)))</formula>
    </cfRule>
    <cfRule type="cellIs" dxfId="109" priority="220" operator="equal">
      <formula>"NO"</formula>
    </cfRule>
    <cfRule type="containsText" dxfId="108" priority="221" operator="containsText" text="yes">
      <formula>NOT(ISERROR(SEARCH("yes",E111)))</formula>
    </cfRule>
    <cfRule type="iconSet" priority="222">
      <iconSet iconSet="3Symbols2">
        <cfvo type="percent" val="0"/>
        <cfvo type="percent" val="1"/>
        <cfvo type="percent" val="1"/>
      </iconSet>
    </cfRule>
    <cfRule type="iconSet" priority="223">
      <iconSet iconSet="3Symbols2">
        <cfvo type="percent" val="0"/>
        <cfvo type="percent" val="33"/>
        <cfvo type="percent" val="67"/>
      </iconSet>
    </cfRule>
  </conditionalFormatting>
  <conditionalFormatting sqref="E106:E107 E109">
    <cfRule type="containsText" dxfId="107" priority="214" operator="containsText" text="YES">
      <formula>NOT(ISERROR(SEARCH("YES",E106)))</formula>
    </cfRule>
    <cfRule type="cellIs" dxfId="106" priority="215" operator="equal">
      <formula>"NO"</formula>
    </cfRule>
    <cfRule type="containsText" dxfId="3" priority="216" operator="containsText" text="N/A">
      <formula>NOT(ISERROR(SEARCH("N/A",E106)))</formula>
    </cfRule>
    <cfRule type="iconSet" priority="217">
      <iconSet iconSet="3Symbols2">
        <cfvo type="percent" val="0"/>
        <cfvo type="percent" val="1"/>
        <cfvo type="percent" val="1"/>
      </iconSet>
    </cfRule>
    <cfRule type="iconSet" priority="218">
      <iconSet iconSet="3Symbols2">
        <cfvo type="percent" val="0"/>
        <cfvo type="percent" val="33"/>
        <cfvo type="percent" val="67"/>
      </iconSet>
    </cfRule>
  </conditionalFormatting>
  <conditionalFormatting sqref="E104">
    <cfRule type="containsText" dxfId="105" priority="209" operator="containsText" text="YES">
      <formula>NOT(ISERROR(SEARCH("YES",E104)))</formula>
    </cfRule>
    <cfRule type="cellIs" dxfId="104" priority="210" operator="equal">
      <formula>"NO"</formula>
    </cfRule>
    <cfRule type="containsText" dxfId="103" priority="211" operator="containsText" text="yes">
      <formula>NOT(ISERROR(SEARCH("yes",E104)))</formula>
    </cfRule>
    <cfRule type="iconSet" priority="212">
      <iconSet iconSet="3Symbols2">
        <cfvo type="percent" val="0"/>
        <cfvo type="percent" val="1"/>
        <cfvo type="percent" val="1"/>
      </iconSet>
    </cfRule>
    <cfRule type="iconSet" priority="213">
      <iconSet iconSet="3Symbols2">
        <cfvo type="percent" val="0"/>
        <cfvo type="percent" val="33"/>
        <cfvo type="percent" val="67"/>
      </iconSet>
    </cfRule>
  </conditionalFormatting>
  <conditionalFormatting sqref="E101:E103">
    <cfRule type="containsText" dxfId="102" priority="204" operator="containsText" text="YES">
      <formula>NOT(ISERROR(SEARCH("YES",E101)))</formula>
    </cfRule>
    <cfRule type="cellIs" dxfId="101" priority="205" operator="equal">
      <formula>"NO"</formula>
    </cfRule>
    <cfRule type="containsText" dxfId="100" priority="206" operator="containsText" text="yes">
      <formula>NOT(ISERROR(SEARCH("yes",E101)))</formula>
    </cfRule>
    <cfRule type="iconSet" priority="207">
      <iconSet iconSet="3Symbols2">
        <cfvo type="percent" val="0"/>
        <cfvo type="percent" val="1"/>
        <cfvo type="percent" val="1"/>
      </iconSet>
    </cfRule>
    <cfRule type="iconSet" priority="208">
      <iconSet iconSet="3Symbols2">
        <cfvo type="percent" val="0"/>
        <cfvo type="percent" val="33"/>
        <cfvo type="percent" val="67"/>
      </iconSet>
    </cfRule>
  </conditionalFormatting>
  <conditionalFormatting sqref="E98">
    <cfRule type="containsText" dxfId="99" priority="199" operator="containsText" text="YES">
      <formula>NOT(ISERROR(SEARCH("YES",E98)))</formula>
    </cfRule>
    <cfRule type="cellIs" dxfId="98" priority="200" operator="equal">
      <formula>"NO"</formula>
    </cfRule>
    <cfRule type="containsText" dxfId="97" priority="201" operator="containsText" text="yes">
      <formula>NOT(ISERROR(SEARCH("yes",E98)))</formula>
    </cfRule>
    <cfRule type="iconSet" priority="202">
      <iconSet iconSet="3Symbols2">
        <cfvo type="percent" val="0"/>
        <cfvo type="percent" val="1"/>
        <cfvo type="percent" val="1"/>
      </iconSet>
    </cfRule>
    <cfRule type="iconSet" priority="203">
      <iconSet iconSet="3Symbols2">
        <cfvo type="percent" val="0"/>
        <cfvo type="percent" val="33"/>
        <cfvo type="percent" val="67"/>
      </iconSet>
    </cfRule>
  </conditionalFormatting>
  <conditionalFormatting sqref="E97">
    <cfRule type="containsText" dxfId="96" priority="189" operator="containsText" text="YES">
      <formula>NOT(ISERROR(SEARCH("YES",E97)))</formula>
    </cfRule>
    <cfRule type="cellIs" dxfId="95" priority="190" operator="equal">
      <formula>"NO"</formula>
    </cfRule>
    <cfRule type="containsText" dxfId="94" priority="191" operator="containsText" text="yes">
      <formula>NOT(ISERROR(SEARCH("yes",E97)))</formula>
    </cfRule>
    <cfRule type="iconSet" priority="192">
      <iconSet iconSet="3Symbols2">
        <cfvo type="percent" val="0"/>
        <cfvo type="percent" val="1"/>
        <cfvo type="percent" val="1"/>
      </iconSet>
    </cfRule>
    <cfRule type="iconSet" priority="193">
      <iconSet iconSet="3Symbols2">
        <cfvo type="percent" val="0"/>
        <cfvo type="percent" val="33"/>
        <cfvo type="percent" val="67"/>
      </iconSet>
    </cfRule>
  </conditionalFormatting>
  <conditionalFormatting sqref="E94">
    <cfRule type="containsText" dxfId="93" priority="184" operator="containsText" text="YES">
      <formula>NOT(ISERROR(SEARCH("YES",E94)))</formula>
    </cfRule>
    <cfRule type="cellIs" dxfId="92" priority="185" operator="equal">
      <formula>"NO"</formula>
    </cfRule>
    <cfRule type="containsText" dxfId="91" priority="186" operator="containsText" text="yes">
      <formula>NOT(ISERROR(SEARCH("yes",E94)))</formula>
    </cfRule>
    <cfRule type="iconSet" priority="187">
      <iconSet iconSet="3Symbols2">
        <cfvo type="percent" val="0"/>
        <cfvo type="percent" val="1"/>
        <cfvo type="percent" val="1"/>
      </iconSet>
    </cfRule>
    <cfRule type="iconSet" priority="188">
      <iconSet iconSet="3Symbols2">
        <cfvo type="percent" val="0"/>
        <cfvo type="percent" val="33"/>
        <cfvo type="percent" val="67"/>
      </iconSet>
    </cfRule>
  </conditionalFormatting>
  <conditionalFormatting sqref="E93">
    <cfRule type="containsText" dxfId="90" priority="179" operator="containsText" text="YES">
      <formula>NOT(ISERROR(SEARCH("YES",E93)))</formula>
    </cfRule>
    <cfRule type="cellIs" dxfId="89" priority="180" operator="equal">
      <formula>"NO"</formula>
    </cfRule>
    <cfRule type="containsText" dxfId="88" priority="181" operator="containsText" text="yes">
      <formula>NOT(ISERROR(SEARCH("yes",E93)))</formula>
    </cfRule>
    <cfRule type="iconSet" priority="182">
      <iconSet iconSet="3Symbols2">
        <cfvo type="percent" val="0"/>
        <cfvo type="percent" val="1"/>
        <cfvo type="percent" val="1"/>
      </iconSet>
    </cfRule>
    <cfRule type="iconSet" priority="183">
      <iconSet iconSet="3Symbols2">
        <cfvo type="percent" val="0"/>
        <cfvo type="percent" val="33"/>
        <cfvo type="percent" val="67"/>
      </iconSet>
    </cfRule>
  </conditionalFormatting>
  <conditionalFormatting sqref="E89:E92">
    <cfRule type="containsText" dxfId="87" priority="174" operator="containsText" text="YES">
      <formula>NOT(ISERROR(SEARCH("YES",E89)))</formula>
    </cfRule>
    <cfRule type="cellIs" dxfId="86" priority="175" operator="equal">
      <formula>"NO"</formula>
    </cfRule>
    <cfRule type="containsText" dxfId="85" priority="176" operator="containsText" text="yes">
      <formula>NOT(ISERROR(SEARCH("yes",E89)))</formula>
    </cfRule>
    <cfRule type="iconSet" priority="177">
      <iconSet iconSet="3Symbols2">
        <cfvo type="percent" val="0"/>
        <cfvo type="percent" val="1"/>
        <cfvo type="percent" val="1"/>
      </iconSet>
    </cfRule>
    <cfRule type="iconSet" priority="178">
      <iconSet iconSet="3Symbols2">
        <cfvo type="percent" val="0"/>
        <cfvo type="percent" val="33"/>
        <cfvo type="percent" val="67"/>
      </iconSet>
    </cfRule>
  </conditionalFormatting>
  <conditionalFormatting sqref="E87">
    <cfRule type="containsText" dxfId="84" priority="169" operator="containsText" text="YES">
      <formula>NOT(ISERROR(SEARCH("YES",E87)))</formula>
    </cfRule>
    <cfRule type="cellIs" dxfId="83" priority="170" operator="equal">
      <formula>"NO"</formula>
    </cfRule>
    <cfRule type="containsText" dxfId="82" priority="171" operator="containsText" text="yes">
      <formula>NOT(ISERROR(SEARCH("yes",E87)))</formula>
    </cfRule>
    <cfRule type="iconSet" priority="172">
      <iconSet iconSet="3Symbols2">
        <cfvo type="percent" val="0"/>
        <cfvo type="percent" val="1"/>
        <cfvo type="percent" val="1"/>
      </iconSet>
    </cfRule>
    <cfRule type="iconSet" priority="173">
      <iconSet iconSet="3Symbols2">
        <cfvo type="percent" val="0"/>
        <cfvo type="percent" val="33"/>
        <cfvo type="percent" val="67"/>
      </iconSet>
    </cfRule>
  </conditionalFormatting>
  <conditionalFormatting sqref="E86">
    <cfRule type="containsText" dxfId="81" priority="164" operator="containsText" text="YES">
      <formula>NOT(ISERROR(SEARCH("YES",E86)))</formula>
    </cfRule>
    <cfRule type="cellIs" dxfId="80" priority="165" operator="equal">
      <formula>"NO"</formula>
    </cfRule>
    <cfRule type="containsText" dxfId="79" priority="166" operator="containsText" text="yes">
      <formula>NOT(ISERROR(SEARCH("yes",E86)))</formula>
    </cfRule>
    <cfRule type="iconSet" priority="167">
      <iconSet iconSet="3Symbols2">
        <cfvo type="percent" val="0"/>
        <cfvo type="percent" val="1"/>
        <cfvo type="percent" val="1"/>
      </iconSet>
    </cfRule>
    <cfRule type="iconSet" priority="168">
      <iconSet iconSet="3Symbols2">
        <cfvo type="percent" val="0"/>
        <cfvo type="percent" val="33"/>
        <cfvo type="percent" val="67"/>
      </iconSet>
    </cfRule>
  </conditionalFormatting>
  <conditionalFormatting sqref="E85">
    <cfRule type="containsText" dxfId="78" priority="159" operator="containsText" text="YES">
      <formula>NOT(ISERROR(SEARCH("YES",E85)))</formula>
    </cfRule>
    <cfRule type="cellIs" dxfId="77" priority="160" operator="equal">
      <formula>"NO"</formula>
    </cfRule>
    <cfRule type="containsText" dxfId="76" priority="161" operator="containsText" text="yes">
      <formula>NOT(ISERROR(SEARCH("yes",E85)))</formula>
    </cfRule>
    <cfRule type="iconSet" priority="162">
      <iconSet iconSet="3Symbols2">
        <cfvo type="percent" val="0"/>
        <cfvo type="percent" val="1"/>
        <cfvo type="percent" val="1"/>
      </iconSet>
    </cfRule>
    <cfRule type="iconSet" priority="163">
      <iconSet iconSet="3Symbols2">
        <cfvo type="percent" val="0"/>
        <cfvo type="percent" val="33"/>
        <cfvo type="percent" val="67"/>
      </iconSet>
    </cfRule>
  </conditionalFormatting>
  <conditionalFormatting sqref="E84">
    <cfRule type="containsText" dxfId="75" priority="154" operator="containsText" text="YES">
      <formula>NOT(ISERROR(SEARCH("YES",E84)))</formula>
    </cfRule>
    <cfRule type="cellIs" dxfId="74" priority="155" operator="equal">
      <formula>"NO"</formula>
    </cfRule>
    <cfRule type="containsText" dxfId="73" priority="156" operator="containsText" text="yes">
      <formula>NOT(ISERROR(SEARCH("yes",E84)))</formula>
    </cfRule>
    <cfRule type="iconSet" priority="157">
      <iconSet iconSet="3Symbols2">
        <cfvo type="percent" val="0"/>
        <cfvo type="percent" val="1"/>
        <cfvo type="percent" val="1"/>
      </iconSet>
    </cfRule>
    <cfRule type="iconSet" priority="158">
      <iconSet iconSet="3Symbols2">
        <cfvo type="percent" val="0"/>
        <cfvo type="percent" val="33"/>
        <cfvo type="percent" val="67"/>
      </iconSet>
    </cfRule>
  </conditionalFormatting>
  <conditionalFormatting sqref="E81:E82">
    <cfRule type="containsText" dxfId="72" priority="149" operator="containsText" text="YES">
      <formula>NOT(ISERROR(SEARCH("YES",E81)))</formula>
    </cfRule>
    <cfRule type="cellIs" dxfId="71" priority="150" operator="equal">
      <formula>"NO"</formula>
    </cfRule>
    <cfRule type="containsText" dxfId="70" priority="151" operator="containsText" text="yes">
      <formula>NOT(ISERROR(SEARCH("yes",E81)))</formula>
    </cfRule>
    <cfRule type="iconSet" priority="152">
      <iconSet iconSet="3Symbols2">
        <cfvo type="percent" val="0"/>
        <cfvo type="percent" val="1"/>
        <cfvo type="percent" val="1"/>
      </iconSet>
    </cfRule>
    <cfRule type="iconSet" priority="153">
      <iconSet iconSet="3Symbols2">
        <cfvo type="percent" val="0"/>
        <cfvo type="percent" val="33"/>
        <cfvo type="percent" val="67"/>
      </iconSet>
    </cfRule>
  </conditionalFormatting>
  <conditionalFormatting sqref="E225 E74:E78">
    <cfRule type="containsText" dxfId="69" priority="139" operator="containsText" text="YES">
      <formula>NOT(ISERROR(SEARCH("YES",E74)))</formula>
    </cfRule>
    <cfRule type="cellIs" dxfId="68" priority="140" operator="equal">
      <formula>"NO"</formula>
    </cfRule>
    <cfRule type="containsText" dxfId="67" priority="141" operator="containsText" text="yes">
      <formula>NOT(ISERROR(SEARCH("yes",E74)))</formula>
    </cfRule>
    <cfRule type="iconSet" priority="142">
      <iconSet iconSet="3Symbols2">
        <cfvo type="percent" val="0"/>
        <cfvo type="percent" val="1"/>
        <cfvo type="percent" val="1"/>
      </iconSet>
    </cfRule>
    <cfRule type="iconSet" priority="143">
      <iconSet iconSet="3Symbols2">
        <cfvo type="percent" val="0"/>
        <cfvo type="percent" val="33"/>
        <cfvo type="percent" val="67"/>
      </iconSet>
    </cfRule>
  </conditionalFormatting>
  <conditionalFormatting sqref="E70:E71">
    <cfRule type="containsText" dxfId="66" priority="134" operator="containsText" text="YES">
      <formula>NOT(ISERROR(SEARCH("YES",E70)))</formula>
    </cfRule>
    <cfRule type="cellIs" dxfId="65" priority="135" operator="equal">
      <formula>"NO"</formula>
    </cfRule>
    <cfRule type="containsText" dxfId="64" priority="136" operator="containsText" text="yes">
      <formula>NOT(ISERROR(SEARCH("yes",E70)))</formula>
    </cfRule>
    <cfRule type="iconSet" priority="137">
      <iconSet iconSet="3Symbols2">
        <cfvo type="percent" val="0"/>
        <cfvo type="percent" val="1"/>
        <cfvo type="percent" val="1"/>
      </iconSet>
    </cfRule>
    <cfRule type="iconSet" priority="138">
      <iconSet iconSet="3Symbols2">
        <cfvo type="percent" val="0"/>
        <cfvo type="percent" val="33"/>
        <cfvo type="percent" val="67"/>
      </iconSet>
    </cfRule>
  </conditionalFormatting>
  <conditionalFormatting sqref="E62:E66">
    <cfRule type="containsText" dxfId="63" priority="129" operator="containsText" text="YES">
      <formula>NOT(ISERROR(SEARCH("YES",E62)))</formula>
    </cfRule>
    <cfRule type="cellIs" dxfId="62" priority="130" operator="equal">
      <formula>"NO"</formula>
    </cfRule>
    <cfRule type="containsText" dxfId="61" priority="131" operator="containsText" text="yes">
      <formula>NOT(ISERROR(SEARCH("yes",E62)))</formula>
    </cfRule>
    <cfRule type="iconSet" priority="132">
      <iconSet iconSet="3Symbols2">
        <cfvo type="percent" val="0"/>
        <cfvo type="percent" val="1"/>
        <cfvo type="percent" val="1"/>
      </iconSet>
    </cfRule>
    <cfRule type="iconSet" priority="133">
      <iconSet iconSet="3Symbols2">
        <cfvo type="percent" val="0"/>
        <cfvo type="percent" val="33"/>
        <cfvo type="percent" val="67"/>
      </iconSet>
    </cfRule>
  </conditionalFormatting>
  <conditionalFormatting sqref="E56">
    <cfRule type="containsText" dxfId="60" priority="124" operator="containsText" text="YES">
      <formula>NOT(ISERROR(SEARCH("YES",E56)))</formula>
    </cfRule>
    <cfRule type="cellIs" dxfId="59" priority="125" operator="equal">
      <formula>"NO"</formula>
    </cfRule>
    <cfRule type="containsText" dxfId="58" priority="126" operator="containsText" text="yes">
      <formula>NOT(ISERROR(SEARCH("yes",E56)))</formula>
    </cfRule>
    <cfRule type="iconSet" priority="127">
      <iconSet iconSet="3Symbols2">
        <cfvo type="percent" val="0"/>
        <cfvo type="percent" val="1"/>
        <cfvo type="percent" val="1"/>
      </iconSet>
    </cfRule>
    <cfRule type="iconSet" priority="128">
      <iconSet iconSet="3Symbols2">
        <cfvo type="percent" val="0"/>
        <cfvo type="percent" val="33"/>
        <cfvo type="percent" val="67"/>
      </iconSet>
    </cfRule>
  </conditionalFormatting>
  <conditionalFormatting sqref="E55">
    <cfRule type="containsText" dxfId="57" priority="119" operator="containsText" text="YES">
      <formula>NOT(ISERROR(SEARCH("YES",E55)))</formula>
    </cfRule>
    <cfRule type="cellIs" dxfId="56" priority="120" operator="equal">
      <formula>"NO"</formula>
    </cfRule>
    <cfRule type="containsText" dxfId="55" priority="121" operator="containsText" text="yes">
      <formula>NOT(ISERROR(SEARCH("yes",E55)))</formula>
    </cfRule>
    <cfRule type="iconSet" priority="122">
      <iconSet iconSet="3Symbols2">
        <cfvo type="percent" val="0"/>
        <cfvo type="percent" val="1"/>
        <cfvo type="percent" val="1"/>
      </iconSet>
    </cfRule>
    <cfRule type="iconSet" priority="123">
      <iconSet iconSet="3Symbols2">
        <cfvo type="percent" val="0"/>
        <cfvo type="percent" val="33"/>
        <cfvo type="percent" val="67"/>
      </iconSet>
    </cfRule>
  </conditionalFormatting>
  <conditionalFormatting sqref="E57:E60">
    <cfRule type="containsText" dxfId="54" priority="114" operator="containsText" text="YES">
      <formula>NOT(ISERROR(SEARCH("YES",E57)))</formula>
    </cfRule>
    <cfRule type="cellIs" dxfId="53" priority="115" operator="equal">
      <formula>"NO"</formula>
    </cfRule>
    <cfRule type="containsText" dxfId="52" priority="116" operator="containsText" text="yes">
      <formula>NOT(ISERROR(SEARCH("yes",E57)))</formula>
    </cfRule>
    <cfRule type="iconSet" priority="117">
      <iconSet iconSet="3Symbols2">
        <cfvo type="percent" val="0"/>
        <cfvo type="percent" val="1"/>
        <cfvo type="percent" val="1"/>
      </iconSet>
    </cfRule>
    <cfRule type="iconSet" priority="118">
      <iconSet iconSet="3Symbols2">
        <cfvo type="percent" val="0"/>
        <cfvo type="percent" val="33"/>
        <cfvo type="percent" val="67"/>
      </iconSet>
    </cfRule>
  </conditionalFormatting>
  <conditionalFormatting sqref="E46">
    <cfRule type="containsText" dxfId="51" priority="109" operator="containsText" text="YES">
      <formula>NOT(ISERROR(SEARCH("YES",E46)))</formula>
    </cfRule>
    <cfRule type="cellIs" dxfId="50" priority="110" operator="equal">
      <formula>"NO"</formula>
    </cfRule>
    <cfRule type="containsText" dxfId="49" priority="111" operator="containsText" text="yes">
      <formula>NOT(ISERROR(SEARCH("yes",E46)))</formula>
    </cfRule>
    <cfRule type="iconSet" priority="112">
      <iconSet iconSet="3Symbols2">
        <cfvo type="percent" val="0"/>
        <cfvo type="percent" val="1"/>
        <cfvo type="percent" val="1"/>
      </iconSet>
    </cfRule>
    <cfRule type="iconSet" priority="113">
      <iconSet iconSet="3Symbols2">
        <cfvo type="percent" val="0"/>
        <cfvo type="percent" val="33"/>
        <cfvo type="percent" val="67"/>
      </iconSet>
    </cfRule>
  </conditionalFormatting>
  <conditionalFormatting sqref="E47:E48">
    <cfRule type="containsText" dxfId="48" priority="104" operator="containsText" text="YES">
      <formula>NOT(ISERROR(SEARCH("YES",E47)))</formula>
    </cfRule>
    <cfRule type="cellIs" dxfId="47" priority="105" operator="equal">
      <formula>"NO"</formula>
    </cfRule>
    <cfRule type="containsText" dxfId="46" priority="106" operator="containsText" text="yes">
      <formula>NOT(ISERROR(SEARCH("yes",E47)))</formula>
    </cfRule>
    <cfRule type="iconSet" priority="107">
      <iconSet iconSet="3Symbols2">
        <cfvo type="percent" val="0"/>
        <cfvo type="percent" val="1"/>
        <cfvo type="percent" val="1"/>
      </iconSet>
    </cfRule>
    <cfRule type="iconSet" priority="108">
      <iconSet iconSet="3Symbols2">
        <cfvo type="percent" val="0"/>
        <cfvo type="percent" val="33"/>
        <cfvo type="percent" val="67"/>
      </iconSet>
    </cfRule>
  </conditionalFormatting>
  <conditionalFormatting sqref="E49">
    <cfRule type="containsText" dxfId="45" priority="99" operator="containsText" text="YES">
      <formula>NOT(ISERROR(SEARCH("YES",E49)))</formula>
    </cfRule>
    <cfRule type="cellIs" dxfId="44" priority="100" operator="equal">
      <formula>"NO"</formula>
    </cfRule>
    <cfRule type="containsText" dxfId="43" priority="101" operator="containsText" text="yes">
      <formula>NOT(ISERROR(SEARCH("yes",E49)))</formula>
    </cfRule>
    <cfRule type="iconSet" priority="102">
      <iconSet iconSet="3Symbols2">
        <cfvo type="percent" val="0"/>
        <cfvo type="percent" val="1"/>
        <cfvo type="percent" val="1"/>
      </iconSet>
    </cfRule>
    <cfRule type="iconSet" priority="103">
      <iconSet iconSet="3Symbols2">
        <cfvo type="percent" val="0"/>
        <cfvo type="percent" val="33"/>
        <cfvo type="percent" val="67"/>
      </iconSet>
    </cfRule>
  </conditionalFormatting>
  <conditionalFormatting sqref="E53">
    <cfRule type="containsText" dxfId="42" priority="94" operator="containsText" text="YES">
      <formula>NOT(ISERROR(SEARCH("YES",E53)))</formula>
    </cfRule>
    <cfRule type="cellIs" dxfId="41" priority="95" operator="equal">
      <formula>"NO"</formula>
    </cfRule>
    <cfRule type="containsText" dxfId="40" priority="96" operator="containsText" text="yes">
      <formula>NOT(ISERROR(SEARCH("yes",E53)))</formula>
    </cfRule>
    <cfRule type="iconSet" priority="97">
      <iconSet iconSet="3Symbols2">
        <cfvo type="percent" val="0"/>
        <cfvo type="percent" val="1"/>
        <cfvo type="percent" val="1"/>
      </iconSet>
    </cfRule>
    <cfRule type="iconSet" priority="98">
      <iconSet iconSet="3Symbols2">
        <cfvo type="percent" val="0"/>
        <cfvo type="percent" val="33"/>
        <cfvo type="percent" val="67"/>
      </iconSet>
    </cfRule>
  </conditionalFormatting>
  <conditionalFormatting sqref="E43">
    <cfRule type="containsText" dxfId="39" priority="89" operator="containsText" text="YES">
      <formula>NOT(ISERROR(SEARCH("YES",E43)))</formula>
    </cfRule>
    <cfRule type="cellIs" dxfId="38" priority="90" operator="equal">
      <formula>"NO"</formula>
    </cfRule>
    <cfRule type="containsText" dxfId="37" priority="91" operator="containsText" text="yes">
      <formula>NOT(ISERROR(SEARCH("yes",E43)))</formula>
    </cfRule>
    <cfRule type="iconSet" priority="92">
      <iconSet iconSet="3Symbols2">
        <cfvo type="percent" val="0"/>
        <cfvo type="percent" val="1"/>
        <cfvo type="percent" val="1"/>
      </iconSet>
    </cfRule>
    <cfRule type="iconSet" priority="93">
      <iconSet iconSet="3Symbols2">
        <cfvo type="percent" val="0"/>
        <cfvo type="percent" val="33"/>
        <cfvo type="percent" val="67"/>
      </iconSet>
    </cfRule>
  </conditionalFormatting>
  <conditionalFormatting sqref="E34">
    <cfRule type="containsText" dxfId="36" priority="79" operator="containsText" text="YES">
      <formula>NOT(ISERROR(SEARCH("YES",E34)))</formula>
    </cfRule>
    <cfRule type="cellIs" dxfId="35" priority="80" operator="equal">
      <formula>"NO"</formula>
    </cfRule>
    <cfRule type="containsText" dxfId="34" priority="81" operator="containsText" text="yes">
      <formula>NOT(ISERROR(SEARCH("yes",E34)))</formula>
    </cfRule>
    <cfRule type="iconSet" priority="82">
      <iconSet iconSet="3Symbols2">
        <cfvo type="percent" val="0"/>
        <cfvo type="percent" val="1"/>
        <cfvo type="percent" val="1"/>
      </iconSet>
    </cfRule>
    <cfRule type="iconSet" priority="83">
      <iconSet iconSet="3Symbols2">
        <cfvo type="percent" val="0"/>
        <cfvo type="percent" val="33"/>
        <cfvo type="percent" val="67"/>
      </iconSet>
    </cfRule>
  </conditionalFormatting>
  <conditionalFormatting sqref="E30">
    <cfRule type="containsText" dxfId="33" priority="74" operator="containsText" text="YES">
      <formula>NOT(ISERROR(SEARCH("YES",E30)))</formula>
    </cfRule>
    <cfRule type="cellIs" dxfId="32" priority="75" operator="equal">
      <formula>"NO"</formula>
    </cfRule>
    <cfRule type="containsText" dxfId="31" priority="76" operator="containsText" text="yes">
      <formula>NOT(ISERROR(SEARCH("yes",E30)))</formula>
    </cfRule>
    <cfRule type="iconSet" priority="77">
      <iconSet iconSet="3Symbols2">
        <cfvo type="percent" val="0"/>
        <cfvo type="percent" val="1"/>
        <cfvo type="percent" val="1"/>
      </iconSet>
    </cfRule>
    <cfRule type="iconSet" priority="78">
      <iconSet iconSet="3Symbols2">
        <cfvo type="percent" val="0"/>
        <cfvo type="percent" val="33"/>
        <cfvo type="percent" val="67"/>
      </iconSet>
    </cfRule>
  </conditionalFormatting>
  <conditionalFormatting sqref="E20">
    <cfRule type="containsText" dxfId="30" priority="64" operator="containsText" text="YES">
      <formula>NOT(ISERROR(SEARCH("YES",E20)))</formula>
    </cfRule>
    <cfRule type="cellIs" dxfId="29" priority="65" operator="equal">
      <formula>"NO"</formula>
    </cfRule>
    <cfRule type="containsText" dxfId="28" priority="66" operator="containsText" text="yes">
      <formula>NOT(ISERROR(SEARCH("yes",E20)))</formula>
    </cfRule>
    <cfRule type="iconSet" priority="67">
      <iconSet iconSet="3Symbols2">
        <cfvo type="percent" val="0"/>
        <cfvo type="percent" val="1"/>
        <cfvo type="percent" val="1"/>
      </iconSet>
    </cfRule>
    <cfRule type="iconSet" priority="68">
      <iconSet iconSet="3Symbols2">
        <cfvo type="percent" val="0"/>
        <cfvo type="percent" val="33"/>
        <cfvo type="percent" val="67"/>
      </iconSet>
    </cfRule>
  </conditionalFormatting>
  <conditionalFormatting sqref="E35:E41 E226:E227">
    <cfRule type="containsText" dxfId="27" priority="910" operator="containsText" text="YES">
      <formula>NOT(ISERROR(SEARCH("YES",E35)))</formula>
    </cfRule>
    <cfRule type="cellIs" dxfId="26" priority="911" operator="equal">
      <formula>"NO"</formula>
    </cfRule>
    <cfRule type="containsText" dxfId="25" priority="912" operator="containsText" text="yes">
      <formula>NOT(ISERROR(SEARCH("yes",E35)))</formula>
    </cfRule>
    <cfRule type="iconSet" priority="913">
      <iconSet iconSet="3Symbols2">
        <cfvo type="percent" val="0"/>
        <cfvo type="percent" val="1"/>
        <cfvo type="percent" val="1"/>
      </iconSet>
    </cfRule>
    <cfRule type="iconSet" priority="914">
      <iconSet iconSet="3Symbols2">
        <cfvo type="percent" val="0"/>
        <cfvo type="percent" val="33"/>
        <cfvo type="percent" val="67"/>
      </iconSet>
    </cfRule>
  </conditionalFormatting>
  <conditionalFormatting sqref="E18">
    <cfRule type="containsText" dxfId="24" priority="38" operator="containsText" text="YES">
      <formula>NOT(ISERROR(SEARCH("YES",E18)))</formula>
    </cfRule>
    <cfRule type="cellIs" dxfId="23" priority="39" operator="equal">
      <formula>"NO"</formula>
    </cfRule>
    <cfRule type="containsText" dxfId="22" priority="40" operator="containsText" text="yes">
      <formula>NOT(ISERROR(SEARCH("yes",E18)))</formula>
    </cfRule>
    <cfRule type="iconSet" priority="41">
      <iconSet iconSet="3Symbols2">
        <cfvo type="percent" val="0"/>
        <cfvo type="percent" val="1"/>
        <cfvo type="percent" val="1"/>
      </iconSet>
    </cfRule>
    <cfRule type="iconSet" priority="42">
      <iconSet iconSet="3Symbols2">
        <cfvo type="percent" val="0"/>
        <cfvo type="percent" val="33"/>
        <cfvo type="percent" val="67"/>
      </iconSet>
    </cfRule>
  </conditionalFormatting>
  <conditionalFormatting sqref="E17">
    <cfRule type="containsText" dxfId="21" priority="33" operator="containsText" text="YES">
      <formula>NOT(ISERROR(SEARCH("YES",E17)))</formula>
    </cfRule>
    <cfRule type="cellIs" dxfId="20" priority="34" operator="equal">
      <formula>"NO"</formula>
    </cfRule>
    <cfRule type="containsText" dxfId="19" priority="35" operator="containsText" text="yes">
      <formula>NOT(ISERROR(SEARCH("yes",E17)))</formula>
    </cfRule>
    <cfRule type="iconSet" priority="36">
      <iconSet iconSet="3Symbols2">
        <cfvo type="percent" val="0"/>
        <cfvo type="percent" val="1"/>
        <cfvo type="percent" val="1"/>
      </iconSet>
    </cfRule>
    <cfRule type="iconSet" priority="37">
      <iconSet iconSet="3Symbols2">
        <cfvo type="percent" val="0"/>
        <cfvo type="percent" val="33"/>
        <cfvo type="percent" val="67"/>
      </iconSet>
    </cfRule>
  </conditionalFormatting>
  <conditionalFormatting sqref="E246">
    <cfRule type="containsText" dxfId="18" priority="22" operator="containsText" text="YES">
      <formula>NOT(ISERROR(SEARCH("YES",E246)))</formula>
    </cfRule>
    <cfRule type="cellIs" dxfId="17" priority="23" operator="equal">
      <formula>"NO"</formula>
    </cfRule>
    <cfRule type="containsText" dxfId="16" priority="24" operator="containsText" text="yes">
      <formula>NOT(ISERROR(SEARCH("yes",E246)))</formula>
    </cfRule>
    <cfRule type="iconSet" priority="25">
      <iconSet iconSet="3Symbols2">
        <cfvo type="percent" val="0"/>
        <cfvo type="percent" val="1"/>
        <cfvo type="percent" val="1"/>
      </iconSet>
    </cfRule>
    <cfRule type="iconSet" priority="26">
      <iconSet iconSet="3Symbols2">
        <cfvo type="percent" val="0"/>
        <cfvo type="percent" val="33"/>
        <cfvo type="percent" val="67"/>
      </iconSet>
    </cfRule>
  </conditionalFormatting>
  <conditionalFormatting sqref="E5">
    <cfRule type="containsText" dxfId="15" priority="14" operator="containsText" text="YES">
      <formula>NOT(ISERROR(SEARCH("YES",E5)))</formula>
    </cfRule>
    <cfRule type="cellIs" dxfId="14" priority="15" operator="equal">
      <formula>"NO"</formula>
    </cfRule>
    <cfRule type="containsText" dxfId="13" priority="16" operator="containsText" text="yes">
      <formula>NOT(ISERROR(SEARCH("yes",E5)))</formula>
    </cfRule>
    <cfRule type="iconSet" priority="17">
      <iconSet iconSet="3Symbols2">
        <cfvo type="percent" val="0"/>
        <cfvo type="percent" val="1"/>
        <cfvo type="percent" val="1"/>
      </iconSet>
    </cfRule>
    <cfRule type="iconSet" priority="18">
      <iconSet iconSet="3Symbols2">
        <cfvo type="percent" val="0"/>
        <cfvo type="percent" val="33"/>
        <cfvo type="percent" val="67"/>
      </iconSet>
    </cfRule>
  </conditionalFormatting>
  <conditionalFormatting sqref="E223 E219">
    <cfRule type="containsText" dxfId="12" priority="1128" operator="containsText" text="YES">
      <formula>NOT(ISERROR(SEARCH("YES",E219)))</formula>
    </cfRule>
    <cfRule type="cellIs" dxfId="11" priority="1129" operator="equal">
      <formula>"NO"</formula>
    </cfRule>
    <cfRule type="containsText" dxfId="10" priority="1130" operator="containsText" text="yes">
      <formula>NOT(ISERROR(SEARCH("yes",E219)))</formula>
    </cfRule>
    <cfRule type="iconSet" priority="1131">
      <iconSet iconSet="3Symbols2">
        <cfvo type="percent" val="0"/>
        <cfvo type="percent" val="1"/>
        <cfvo type="percent" val="1"/>
      </iconSet>
    </cfRule>
    <cfRule type="iconSet" priority="1132">
      <iconSet iconSet="3Symbols2">
        <cfvo type="percent" val="0"/>
        <cfvo type="percent" val="33"/>
        <cfvo type="percent" val="67"/>
      </iconSet>
    </cfRule>
  </conditionalFormatting>
  <conditionalFormatting sqref="E210:E213">
    <cfRule type="containsText" dxfId="9" priority="9" operator="containsText" text="YES">
      <formula>NOT(ISERROR(SEARCH("YES",E210)))</formula>
    </cfRule>
    <cfRule type="cellIs" dxfId="8" priority="10" operator="equal">
      <formula>"NO"</formula>
    </cfRule>
    <cfRule type="containsText" dxfId="7" priority="11" operator="containsText" text="yes">
      <formula>NOT(ISERROR(SEARCH("yes",E210)))</formula>
    </cfRule>
    <cfRule type="iconSet" priority="12">
      <iconSet iconSet="3Symbols2">
        <cfvo type="percent" val="0"/>
        <cfvo type="percent" val="1"/>
        <cfvo type="percent" val="1"/>
      </iconSet>
    </cfRule>
    <cfRule type="iconSet" priority="13">
      <iconSet iconSet="3Symbols2">
        <cfvo type="percent" val="0"/>
        <cfvo type="percent" val="33"/>
        <cfvo type="percent" val="67"/>
      </iconSet>
    </cfRule>
  </conditionalFormatting>
  <conditionalFormatting sqref="E213">
    <cfRule type="containsText" dxfId="6" priority="4" operator="containsText" text="YES">
      <formula>NOT(ISERROR(SEARCH("YES",E213)))</formula>
    </cfRule>
    <cfRule type="cellIs" dxfId="5" priority="5" operator="equal">
      <formula>"NO"</formula>
    </cfRule>
    <cfRule type="containsText" dxfId="4" priority="6" operator="containsText" text="yes">
      <formula>NOT(ISERROR(SEARCH("yes",E213)))</formula>
    </cfRule>
    <cfRule type="iconSet" priority="7">
      <iconSet iconSet="3Symbols2">
        <cfvo type="percent" val="0"/>
        <cfvo type="percent" val="1"/>
        <cfvo type="percent" val="1"/>
      </iconSet>
    </cfRule>
    <cfRule type="iconSet" priority="8">
      <iconSet iconSet="3Symbols2">
        <cfvo type="percent" val="0"/>
        <cfvo type="percent" val="33"/>
        <cfvo type="percent" val="67"/>
      </iconSet>
    </cfRule>
  </conditionalFormatting>
  <conditionalFormatting sqref="E108">
    <cfRule type="cellIs" dxfId="2" priority="1" operator="lessThan">
      <formula>1</formula>
    </cfRule>
    <cfRule type="cellIs" dxfId="1" priority="2" operator="greaterThan">
      <formula>0</formula>
    </cfRule>
    <cfRule type="cellIs" dxfId="0" priority="3" operator="equal">
      <formula>2</formula>
    </cfRule>
  </conditionalFormatting>
  <dataValidations count="9">
    <dataValidation type="list" allowBlank="1" showInputMessage="1" showErrorMessage="1" prompt="Select which score is applicable" sqref="E248 E243 E224 E234:E235 E239:E240 E45 E32 E169:E170 E177 E88 E95:E96 E99:E100 E140 E121 E132 E148 E130 E80 E166 E110 E105 E207 E218 E190 E216 E68:E69 E186">
      <formula1>"0,1,2"</formula1>
    </dataValidation>
    <dataValidation type="list" allowBlank="1" showInputMessage="1" showErrorMessage="1" prompt="Select YES or NO" sqref="E246:E247 E219:E223 E249:E253 E241:E242 E236:E238 E210:E214 E46:E49 E74:E78 E70:E72 E62:E66 E55:E60 E53 E43 E17:E22 E25:E26 E29:E30 E178:E185 E15 E133:E138 E149:E165 E171:E175 E141:E146 E131 E168 E122:E128 E117:E119 E111:E115 E225:E232 E101:E104 E97:E98 E89:E94 E34:E41 E208 E4:E13 E217 E191:E205 E187:E188 E84:E87 E81:E82 E106:E107 E109">
      <formula1>"YES,NO"</formula1>
    </dataValidation>
    <dataValidation type="list" allowBlank="1" showInputMessage="1" showErrorMessage="1" prompt="Select which score is applicable" sqref="E245">
      <formula1>"-2,0,1,2,3"</formula1>
    </dataValidation>
    <dataValidation type="list" allowBlank="1" showInputMessage="1" showErrorMessage="1" prompt="Select which score is applicable" sqref="E209">
      <formula1>"0,1,2,3"</formula1>
    </dataValidation>
    <dataValidation type="list" allowBlank="1" showInputMessage="1" showErrorMessage="1" prompt="Select which score is applicable" sqref="E51">
      <formula1>"0,1,2,3,4,5,6"</formula1>
    </dataValidation>
    <dataValidation type="list" allowBlank="1" showInputMessage="1" showErrorMessage="1" prompt="Select which score is applicable" sqref="E52">
      <formula1>"0,0.5,1,1.5,2,2.5,3"</formula1>
    </dataValidation>
    <dataValidation type="list" allowBlank="1" showInputMessage="1" showErrorMessage="1" prompt="Select which score is applicable" sqref="E42 E27:E28">
      <formula1>"0,1,2,3,4,5"</formula1>
    </dataValidation>
    <dataValidation type="list" allowBlank="1" showInputMessage="1" showErrorMessage="1" prompt="Select which score is applicable" sqref="E33">
      <formula1>"0,2,3"</formula1>
    </dataValidation>
    <dataValidation type="list" allowBlank="1" showInputMessage="1" showErrorMessage="1" prompt="Select which score is applicable" sqref="E108">
      <formula1>"-1,0,1"</formula1>
    </dataValidation>
  </dataValidations>
  <hyperlinks>
    <hyperlink ref="I185" r:id="rId1" location=":~:text=Blackwater%20is%20wastewater%20from%20toilets,while%20greywater%20has%20lesser%20contaminants."/>
    <hyperlink ref="I188" r:id="rId2"/>
    <hyperlink ref="I40" r:id="rId3" location=":~:text=Daylight%20redirecting%20film%20(DRF)%20is,a%20form%20of%20prism%20lighting."/>
    <hyperlink ref="I114" r:id="rId4"/>
    <hyperlink ref="I79" r:id="rId5"/>
    <hyperlink ref="I131" r:id="rId6" location=":~:text=Hence%2C%20it%20should%20not%20be,mould%20growth%20also%20sets%20in."/>
    <hyperlink ref="I154" r:id="rId7"/>
    <hyperlink ref="I136" r:id="rId8"/>
    <hyperlink ref="I232" r:id="rId9"/>
    <hyperlink ref="I92" r:id="rId10"/>
    <hyperlink ref="I230" r:id="rId11"/>
  </hyperlinks>
  <pageMargins left="0.70866141732283472" right="0.70866141732283472" top="0.74803149606299213" bottom="0.74803149606299213" header="0.31496062992125984" footer="0.31496062992125984"/>
  <pageSetup paperSize="8" scale="12" fitToHeight="6" orientation="landscape" r:id="rId12"/>
  <rowBreaks count="2" manualBreakCount="2">
    <brk id="120" max="6" man="1"/>
    <brk id="242" max="6" man="1"/>
  </rowBreaks>
  <drawing r:id="rId13"/>
  <extLst xmlns:x14="http://schemas.microsoft.com/office/spreadsheetml/2009/9/main">
    <ext uri="{78C0D931-6437-407d-A8EE-F0AAD7539E65}">
      <x14:conditionalFormattings>
        <x14:conditionalFormatting xmlns:xm="http://schemas.microsoft.com/office/excel/2006/main">
          <x14:cfRule type="iconSet" priority="50" id="{4FA21F44-4F49-407D-B1ED-E894A026DE7C}">
            <x14:iconSet iconSet="3Symbols2" showValue="0" custom="1">
              <x14:cfvo type="percent">
                <xm:f>0</xm:f>
              </x14:cfvo>
              <x14:cfvo type="formula">
                <xm:f>"no"</xm:f>
              </x14:cfvo>
              <x14:cfvo type="formula">
                <xm:f>"yes"</xm:f>
              </x14:cfvo>
              <x14:cfIcon iconSet="NoIcons" iconId="0"/>
              <x14:cfIcon iconSet="3Symbols2" iconId="0"/>
              <x14:cfIcon iconSet="3Symbols2" iconId="2"/>
            </x14:iconSet>
          </x14:cfRule>
          <xm:sqref>E4</xm:sqref>
        </x14:conditionalFormatting>
        <x14:conditionalFormatting xmlns:xm="http://schemas.microsoft.com/office/excel/2006/main">
          <x14:cfRule type="iconSet" priority="39" id="{23A05EB8-1781-4D61-9284-E02802E2186D}">
            <x14:iconSet iconSet="3Symbols2" showValue="0" custom="1">
              <x14:cfvo type="percent">
                <xm:f>0</xm:f>
              </x14:cfvo>
              <x14:cfvo type="num">
                <xm:f>0</xm:f>
              </x14:cfvo>
              <x14:cfvo type="num">
                <xm:f>1</xm:f>
              </x14:cfvo>
              <x14:cfIcon iconSet="NoIcons" iconId="0"/>
              <x14:cfIcon iconSet="3Symbols2" iconId="0"/>
              <x14:cfIcon iconSet="3Symbols2" iconId="2"/>
            </x14:iconSet>
          </x14:cfRule>
          <xm:sqref>E6 E27:E254</xm:sqref>
        </x14:conditionalFormatting>
        <x14:conditionalFormatting xmlns:xm="http://schemas.microsoft.com/office/excel/2006/main">
          <x14:cfRule type="iconSet" priority="29" id="{1474097B-CE3B-4B38-B34A-EF777360A4B4}">
            <x14:iconSet iconSet="3Symbols2" showValue="0" custom="1">
              <x14:cfvo type="percent">
                <xm:f>0</xm:f>
              </x14:cfvo>
              <x14:cfvo type="formula">
                <xm:f>"no"</xm:f>
              </x14:cfvo>
              <x14:cfvo type="formula">
                <xm:f>"yes"</xm:f>
              </x14:cfvo>
              <x14:cfIcon iconSet="NoIcons" iconId="0"/>
              <x14:cfIcon iconSet="3Symbols2" iconId="0"/>
              <x14:cfIcon iconSet="3Symbols2" iconId="2"/>
            </x14:iconSet>
          </x14:cfRule>
          <xm:sqref>E24</xm:sqref>
        </x14:conditionalFormatting>
        <x14:conditionalFormatting xmlns:xm="http://schemas.microsoft.com/office/excel/2006/main">
          <x14:cfRule type="iconSet" priority="17" id="{0662FE5D-F77A-45B2-9F98-3CC8432B9B09}">
            <x14:iconSet iconSet="3Symbols2" showValue="0" custom="1">
              <x14:cfvo type="percent">
                <xm:f>0</xm:f>
              </x14:cfvo>
              <x14:cfvo type="formula">
                <xm:f>"no"</xm:f>
              </x14:cfvo>
              <x14:cfvo type="formula">
                <xm:f>"yes"</xm:f>
              </x14:cfvo>
              <x14:cfIcon iconSet="NoIcons" iconId="0"/>
              <x14:cfIcon iconSet="3Symbols2" iconId="0"/>
              <x14:cfIcon iconSet="3Symbols2" iconId="2"/>
            </x14:iconSet>
          </x14:cfRule>
          <xm:sqref>#REF!</xm:sqref>
        </x14:conditionalFormatting>
        <x14:conditionalFormatting xmlns:xm="http://schemas.microsoft.com/office/excel/2006/main">
          <x14:cfRule type="iconSet" priority="61" id="{38592E3C-3020-46D9-A6C2-D60EE198C2A9}">
            <x14:iconSet iconSet="3Symbols2" showValue="0" custom="1">
              <x14:cfvo type="percent">
                <xm:f>0</xm:f>
              </x14:cfvo>
              <x14:cfvo type="num">
                <xm:f>0</xm:f>
              </x14:cfvo>
              <x14:cfvo type="num">
                <xm:f>1</xm:f>
              </x14:cfvo>
              <x14:cfIcon iconSet="NoIcons" iconId="0"/>
              <x14:cfIcon iconSet="3Symbols2" iconId="0"/>
              <x14:cfIcon iconSet="3Symbols2" iconId="2"/>
            </x14:iconSet>
          </x14:cfRule>
          <xm:sqref>#REF!</xm:sqref>
        </x14:conditionalFormatting>
        <x14:conditionalFormatting xmlns:xm="http://schemas.microsoft.com/office/excel/2006/main">
          <x14:cfRule type="iconSet" priority="10" id="{B5B9BA6E-60C5-4E82-A01B-479349902622}">
            <x14:iconSet iconSet="3Symbols2" showValue="0" custom="1">
              <x14:cfvo type="percent">
                <xm:f>0</xm:f>
              </x14:cfvo>
              <x14:cfvo type="formula">
                <xm:f>"no"</xm:f>
              </x14:cfvo>
              <x14:cfvo type="formula">
                <xm:f>"yes"</xm:f>
              </x14:cfvo>
              <x14:cfIcon iconSet="NoIcons" iconId="0"/>
              <x14:cfIcon iconSet="3Symbols2" iconId="0"/>
              <x14:cfIcon iconSet="3Symbols2" iconId="2"/>
            </x14:iconSet>
          </x14:cfRule>
          <xm:sqref>#REF!</xm:sqref>
        </x14:conditionalFormatting>
      </x14:conditionalFormattings>
    </ext>
  </extLst>
</worksheet>
</file>

<file path=xl/worksheets/sheet2.xml><?xml version="1.0" encoding="utf-8"?>
<worksheet xmlns="http://schemas.openxmlformats.org/spreadsheetml/2006/main" xmlns:r="http://schemas.openxmlformats.org/officeDocument/2006/relationships">
  <dimension ref="A1:K82"/>
  <sheetViews>
    <sheetView view="pageBreakPreview" zoomScaleNormal="100" zoomScaleSheetLayoutView="100" workbookViewId="0">
      <pane ySplit="1" topLeftCell="A2" activePane="bottomLeft" state="frozen"/>
      <selection pane="bottomLeft" activeCell="C1" sqref="C1"/>
    </sheetView>
  </sheetViews>
  <sheetFormatPr defaultRowHeight="14.25"/>
  <cols>
    <col min="1" max="1" width="11.28515625" style="52" customWidth="1"/>
    <col min="2" max="2" width="2.7109375" style="52" bestFit="1" customWidth="1"/>
    <col min="3" max="3" width="94.140625" style="53" customWidth="1"/>
    <col min="4" max="4" width="7.7109375" style="67" bestFit="1" customWidth="1"/>
    <col min="5" max="5" width="8.140625" style="83" bestFit="1" customWidth="1"/>
    <col min="6" max="6" width="7.140625" style="95" bestFit="1" customWidth="1"/>
    <col min="7" max="7" width="135.5703125" style="53" bestFit="1" customWidth="1"/>
    <col min="8" max="8" width="3.140625" style="9" customWidth="1"/>
    <col min="9" max="9" width="43.5703125" style="7" customWidth="1"/>
    <col min="10" max="10" width="9.140625" style="2"/>
    <col min="11" max="11" width="25" style="2" customWidth="1"/>
    <col min="12" max="12" width="36.7109375" style="2" customWidth="1"/>
    <col min="13" max="16384" width="9.140625" style="2"/>
  </cols>
  <sheetData>
    <row r="1" spans="1:9" ht="208.5" customHeight="1" thickBot="1">
      <c r="A1" s="18"/>
      <c r="B1" s="19"/>
      <c r="C1" s="96" t="s">
        <v>901</v>
      </c>
      <c r="D1" s="97" t="s">
        <v>489</v>
      </c>
      <c r="E1" s="97" t="s">
        <v>126</v>
      </c>
      <c r="F1" s="97" t="s">
        <v>91</v>
      </c>
      <c r="G1" s="98" t="s">
        <v>881</v>
      </c>
    </row>
    <row r="2" spans="1:9" ht="45" customHeight="1">
      <c r="A2" s="21" t="s">
        <v>586</v>
      </c>
      <c r="B2" s="22"/>
      <c r="C2" s="23" t="s">
        <v>587</v>
      </c>
      <c r="D2" s="24"/>
      <c r="E2" s="76"/>
      <c r="F2" s="85"/>
      <c r="G2" s="86"/>
    </row>
    <row r="3" spans="1:9" ht="20.100000000000001" customHeight="1">
      <c r="A3" s="152" t="s">
        <v>588</v>
      </c>
      <c r="B3" s="153"/>
      <c r="C3" s="139" t="s">
        <v>589</v>
      </c>
      <c r="D3" s="139"/>
      <c r="E3" s="140"/>
      <c r="F3" s="139"/>
      <c r="G3" s="141"/>
      <c r="H3" s="126"/>
      <c r="I3" s="2"/>
    </row>
    <row r="4" spans="1:9" ht="28.5">
      <c r="A4" s="25" t="s">
        <v>590</v>
      </c>
      <c r="B4" s="26"/>
      <c r="C4" s="27" t="s">
        <v>591</v>
      </c>
      <c r="D4" s="28">
        <v>2</v>
      </c>
      <c r="E4" s="77" t="s">
        <v>360</v>
      </c>
      <c r="F4" s="87">
        <f>IF(E4="yes",2,0)</f>
        <v>2</v>
      </c>
      <c r="G4" s="102" t="s">
        <v>592</v>
      </c>
      <c r="I4" s="8"/>
    </row>
    <row r="5" spans="1:9" ht="28.5">
      <c r="A5" s="25" t="s">
        <v>593</v>
      </c>
      <c r="B5" s="26"/>
      <c r="C5" s="27" t="s">
        <v>594</v>
      </c>
      <c r="D5" s="28">
        <v>2</v>
      </c>
      <c r="E5" s="77" t="s">
        <v>360</v>
      </c>
      <c r="F5" s="87">
        <f>IF(E5="yes",2,0)</f>
        <v>2</v>
      </c>
      <c r="G5" s="102" t="s">
        <v>595</v>
      </c>
      <c r="I5" s="8"/>
    </row>
    <row r="6" spans="1:9" ht="47.45" customHeight="1">
      <c r="A6" s="25" t="s">
        <v>596</v>
      </c>
      <c r="B6" s="26"/>
      <c r="C6" s="27" t="s">
        <v>597</v>
      </c>
      <c r="D6" s="28">
        <v>2</v>
      </c>
      <c r="E6" s="77" t="s">
        <v>360</v>
      </c>
      <c r="F6" s="87">
        <f>IF(E6="yes",2,0)</f>
        <v>2</v>
      </c>
      <c r="G6" s="102" t="s">
        <v>598</v>
      </c>
      <c r="H6" s="10"/>
    </row>
    <row r="7" spans="1:9" ht="28.5">
      <c r="A7" s="25" t="s">
        <v>599</v>
      </c>
      <c r="B7" s="26"/>
      <c r="C7" s="27" t="s">
        <v>600</v>
      </c>
      <c r="D7" s="28">
        <v>1</v>
      </c>
      <c r="E7" s="77" t="s">
        <v>360</v>
      </c>
      <c r="F7" s="87">
        <f>IF(E7="yes",1,-1)</f>
        <v>1</v>
      </c>
      <c r="G7" s="102" t="s">
        <v>601</v>
      </c>
      <c r="I7" s="8"/>
    </row>
    <row r="8" spans="1:9">
      <c r="A8" s="25" t="s">
        <v>602</v>
      </c>
      <c r="B8" s="26"/>
      <c r="C8" s="27" t="s">
        <v>603</v>
      </c>
      <c r="D8" s="28">
        <v>1</v>
      </c>
      <c r="E8" s="77" t="s">
        <v>360</v>
      </c>
      <c r="F8" s="87">
        <f>IF(E8="yes",1,-1)</f>
        <v>1</v>
      </c>
      <c r="G8" s="102" t="s">
        <v>604</v>
      </c>
      <c r="I8" s="8"/>
    </row>
    <row r="9" spans="1:9" ht="28.5">
      <c r="A9" s="25" t="s">
        <v>605</v>
      </c>
      <c r="B9" s="26"/>
      <c r="C9" s="103" t="s">
        <v>606</v>
      </c>
      <c r="D9" s="28">
        <v>1</v>
      </c>
      <c r="E9" s="77" t="s">
        <v>360</v>
      </c>
      <c r="F9" s="87">
        <f>IF(E9="yes",1,-1)</f>
        <v>1</v>
      </c>
      <c r="G9" s="90" t="s">
        <v>607</v>
      </c>
      <c r="I9" s="8"/>
    </row>
    <row r="10" spans="1:9">
      <c r="A10" s="25" t="s">
        <v>608</v>
      </c>
      <c r="B10" s="26"/>
      <c r="C10" s="103" t="s">
        <v>609</v>
      </c>
      <c r="D10" s="28">
        <v>1</v>
      </c>
      <c r="E10" s="77" t="s">
        <v>360</v>
      </c>
      <c r="F10" s="87">
        <f>IF(E10="yes",1,-1)</f>
        <v>1</v>
      </c>
      <c r="G10" s="90" t="s">
        <v>610</v>
      </c>
      <c r="I10" s="8"/>
    </row>
    <row r="11" spans="1:9" ht="20.100000000000001" customHeight="1">
      <c r="A11" s="152" t="s">
        <v>611</v>
      </c>
      <c r="B11" s="153"/>
      <c r="C11" s="139" t="s">
        <v>612</v>
      </c>
      <c r="D11" s="139"/>
      <c r="E11" s="139"/>
      <c r="F11" s="139"/>
      <c r="G11" s="141"/>
      <c r="H11" s="126"/>
      <c r="I11" s="2"/>
    </row>
    <row r="12" spans="1:9" ht="28.5">
      <c r="A12" s="104" t="s">
        <v>613</v>
      </c>
      <c r="B12" s="105"/>
      <c r="C12" s="106" t="s">
        <v>614</v>
      </c>
      <c r="D12" s="28">
        <v>2</v>
      </c>
      <c r="E12" s="77" t="s">
        <v>360</v>
      </c>
      <c r="F12" s="87">
        <f>IF(E12="yes",2,0)</f>
        <v>2</v>
      </c>
      <c r="G12" s="102" t="s">
        <v>615</v>
      </c>
    </row>
    <row r="13" spans="1:9" ht="42.75">
      <c r="A13" s="104" t="s">
        <v>616</v>
      </c>
      <c r="B13" s="105"/>
      <c r="C13" s="107" t="s">
        <v>617</v>
      </c>
      <c r="D13" s="28">
        <v>1</v>
      </c>
      <c r="E13" s="77" t="s">
        <v>360</v>
      </c>
      <c r="F13" s="87">
        <f>IF(E13="yes",1,-1)</f>
        <v>1</v>
      </c>
      <c r="G13" s="107" t="s">
        <v>618</v>
      </c>
    </row>
    <row r="14" spans="1:9" ht="42.75">
      <c r="A14" s="104" t="s">
        <v>619</v>
      </c>
      <c r="B14" s="108"/>
      <c r="C14" s="106" t="s">
        <v>620</v>
      </c>
      <c r="D14" s="28">
        <v>1</v>
      </c>
      <c r="E14" s="77" t="s">
        <v>360</v>
      </c>
      <c r="F14" s="87">
        <f>IF(E14="yes",1,-1)</f>
        <v>1</v>
      </c>
      <c r="G14" s="106" t="s">
        <v>621</v>
      </c>
    </row>
    <row r="15" spans="1:9" ht="30.75" customHeight="1">
      <c r="A15" s="104" t="s">
        <v>622</v>
      </c>
      <c r="B15" s="108"/>
      <c r="C15" s="106" t="s">
        <v>623</v>
      </c>
      <c r="D15" s="28">
        <v>1</v>
      </c>
      <c r="E15" s="77" t="s">
        <v>360</v>
      </c>
      <c r="F15" s="87">
        <f>IF(E15="yes",1,-1)</f>
        <v>1</v>
      </c>
      <c r="G15" s="109" t="s">
        <v>624</v>
      </c>
    </row>
    <row r="16" spans="1:9" ht="16.899999999999999" customHeight="1">
      <c r="A16" s="104" t="s">
        <v>625</v>
      </c>
      <c r="B16" s="105"/>
      <c r="C16" s="106" t="s">
        <v>626</v>
      </c>
      <c r="D16" s="28">
        <v>1</v>
      </c>
      <c r="E16" s="77" t="s">
        <v>360</v>
      </c>
      <c r="F16" s="87">
        <f>IF(E16="yes",1,-1)</f>
        <v>1</v>
      </c>
      <c r="G16" s="109" t="s">
        <v>627</v>
      </c>
    </row>
    <row r="17" spans="1:11" ht="28.5">
      <c r="A17" s="104" t="s">
        <v>628</v>
      </c>
      <c r="B17" s="105"/>
      <c r="C17" s="106" t="s">
        <v>629</v>
      </c>
      <c r="D17" s="28">
        <v>1</v>
      </c>
      <c r="E17" s="77" t="s">
        <v>360</v>
      </c>
      <c r="F17" s="87">
        <f>IF(E17="yes",1,-1)</f>
        <v>1</v>
      </c>
      <c r="G17" s="109" t="s">
        <v>630</v>
      </c>
    </row>
    <row r="18" spans="1:11">
      <c r="A18" s="104" t="s">
        <v>631</v>
      </c>
      <c r="B18" s="26"/>
      <c r="C18" s="31" t="s">
        <v>632</v>
      </c>
      <c r="D18" s="28">
        <v>2</v>
      </c>
      <c r="E18" s="77" t="s">
        <v>360</v>
      </c>
      <c r="F18" s="87">
        <f>IF(E18="yes",2,0)</f>
        <v>2</v>
      </c>
      <c r="G18" s="89" t="s">
        <v>633</v>
      </c>
    </row>
    <row r="19" spans="1:11">
      <c r="A19" s="104" t="s">
        <v>634</v>
      </c>
      <c r="B19" s="26"/>
      <c r="C19" s="31" t="s">
        <v>635</v>
      </c>
      <c r="D19" s="28">
        <v>1</v>
      </c>
      <c r="E19" s="77" t="s">
        <v>360</v>
      </c>
      <c r="F19" s="87">
        <f>IF(E19="yes",1,-1)</f>
        <v>1</v>
      </c>
      <c r="G19" s="89" t="s">
        <v>636</v>
      </c>
    </row>
    <row r="20" spans="1:11" ht="20.100000000000001" customHeight="1">
      <c r="A20" s="152" t="s">
        <v>637</v>
      </c>
      <c r="B20" s="153"/>
      <c r="C20" s="139" t="s">
        <v>638</v>
      </c>
      <c r="D20" s="139"/>
      <c r="E20" s="139"/>
      <c r="F20" s="139"/>
      <c r="G20" s="141"/>
      <c r="H20" s="126"/>
      <c r="I20" s="2"/>
    </row>
    <row r="21" spans="1:11" ht="29.25" customHeight="1">
      <c r="A21" s="104" t="s">
        <v>639</v>
      </c>
      <c r="B21" s="26"/>
      <c r="C21" s="106" t="s">
        <v>640</v>
      </c>
      <c r="D21" s="28">
        <v>1</v>
      </c>
      <c r="E21" s="77" t="s">
        <v>360</v>
      </c>
      <c r="F21" s="87">
        <f t="shared" ref="F21:F28" si="0">IF(E21="yes",1,-1)</f>
        <v>1</v>
      </c>
      <c r="G21" s="88" t="s">
        <v>641</v>
      </c>
      <c r="K21" s="1"/>
    </row>
    <row r="22" spans="1:11" ht="28.5">
      <c r="A22" s="104" t="s">
        <v>642</v>
      </c>
      <c r="B22" s="30"/>
      <c r="C22" s="106" t="s">
        <v>643</v>
      </c>
      <c r="D22" s="28">
        <v>1</v>
      </c>
      <c r="E22" s="77" t="s">
        <v>360</v>
      </c>
      <c r="F22" s="87">
        <f t="shared" si="0"/>
        <v>1</v>
      </c>
      <c r="G22" s="88" t="s">
        <v>644</v>
      </c>
      <c r="K22" s="1"/>
    </row>
    <row r="23" spans="1:11" ht="28.5">
      <c r="A23" s="104" t="s">
        <v>645</v>
      </c>
      <c r="B23" s="30"/>
      <c r="C23" s="106" t="s">
        <v>646</v>
      </c>
      <c r="D23" s="28">
        <v>1</v>
      </c>
      <c r="E23" s="77" t="s">
        <v>360</v>
      </c>
      <c r="F23" s="87">
        <f t="shared" si="0"/>
        <v>1</v>
      </c>
      <c r="G23" s="88" t="s">
        <v>647</v>
      </c>
      <c r="K23" s="1"/>
    </row>
    <row r="24" spans="1:11" ht="28.5">
      <c r="A24" s="104" t="s">
        <v>648</v>
      </c>
      <c r="B24" s="26"/>
      <c r="C24" s="106" t="s">
        <v>649</v>
      </c>
      <c r="D24" s="28">
        <v>1</v>
      </c>
      <c r="E24" s="77" t="s">
        <v>360</v>
      </c>
      <c r="F24" s="87">
        <f t="shared" si="0"/>
        <v>1</v>
      </c>
      <c r="G24" s="88" t="s">
        <v>650</v>
      </c>
      <c r="I24" s="8"/>
    </row>
    <row r="25" spans="1:11">
      <c r="A25" s="104" t="s">
        <v>651</v>
      </c>
      <c r="B25" s="26"/>
      <c r="C25" s="106" t="s">
        <v>652</v>
      </c>
      <c r="D25" s="28">
        <v>1</v>
      </c>
      <c r="E25" s="77" t="s">
        <v>360</v>
      </c>
      <c r="F25" s="87">
        <f t="shared" si="0"/>
        <v>1</v>
      </c>
      <c r="G25" s="88" t="s">
        <v>653</v>
      </c>
      <c r="I25" s="8"/>
    </row>
    <row r="26" spans="1:11" ht="28.5">
      <c r="A26" s="104" t="s">
        <v>654</v>
      </c>
      <c r="B26" s="26"/>
      <c r="C26" s="106" t="s">
        <v>655</v>
      </c>
      <c r="D26" s="28">
        <v>1</v>
      </c>
      <c r="E26" s="77" t="s">
        <v>360</v>
      </c>
      <c r="F26" s="87">
        <f t="shared" si="0"/>
        <v>1</v>
      </c>
      <c r="G26" s="88" t="s">
        <v>656</v>
      </c>
    </row>
    <row r="27" spans="1:11" ht="28.5">
      <c r="A27" s="104" t="s">
        <v>657</v>
      </c>
      <c r="B27" s="32"/>
      <c r="C27" s="103" t="s">
        <v>658</v>
      </c>
      <c r="D27" s="28">
        <v>1</v>
      </c>
      <c r="E27" s="77" t="s">
        <v>360</v>
      </c>
      <c r="F27" s="87">
        <f t="shared" si="0"/>
        <v>1</v>
      </c>
      <c r="G27" s="90" t="s">
        <v>659</v>
      </c>
    </row>
    <row r="28" spans="1:11" ht="28.5">
      <c r="A28" s="104" t="s">
        <v>660</v>
      </c>
      <c r="B28" s="32"/>
      <c r="C28" s="103" t="s">
        <v>661</v>
      </c>
      <c r="D28" s="28">
        <v>1</v>
      </c>
      <c r="E28" s="77" t="s">
        <v>360</v>
      </c>
      <c r="F28" s="87">
        <f t="shared" si="0"/>
        <v>1</v>
      </c>
      <c r="G28" s="90" t="s">
        <v>662</v>
      </c>
    </row>
    <row r="29" spans="1:11">
      <c r="A29" s="104" t="s">
        <v>663</v>
      </c>
      <c r="B29" s="32"/>
      <c r="C29" s="103" t="s">
        <v>664</v>
      </c>
      <c r="D29" s="28">
        <v>2</v>
      </c>
      <c r="E29" s="77" t="s">
        <v>360</v>
      </c>
      <c r="F29" s="87">
        <f>IF(E29="yes",2,0)</f>
        <v>2</v>
      </c>
      <c r="G29" s="90" t="s">
        <v>665</v>
      </c>
    </row>
    <row r="30" spans="1:11" ht="20.100000000000001" customHeight="1">
      <c r="A30" s="152" t="s">
        <v>666</v>
      </c>
      <c r="B30" s="153"/>
      <c r="C30" s="139" t="s">
        <v>667</v>
      </c>
      <c r="D30" s="139"/>
      <c r="E30" s="140"/>
      <c r="F30" s="139"/>
      <c r="G30" s="141"/>
      <c r="H30" s="126"/>
      <c r="I30" s="2"/>
    </row>
    <row r="31" spans="1:11">
      <c r="A31" s="104" t="s">
        <v>668</v>
      </c>
      <c r="B31" s="32"/>
      <c r="C31" s="103" t="s">
        <v>669</v>
      </c>
      <c r="D31" s="28">
        <v>1</v>
      </c>
      <c r="E31" s="77" t="s">
        <v>360</v>
      </c>
      <c r="F31" s="87">
        <f>IF(E31="yes",1,-1)</f>
        <v>1</v>
      </c>
      <c r="G31" s="90" t="s">
        <v>670</v>
      </c>
    </row>
    <row r="32" spans="1:11">
      <c r="A32" s="104" t="s">
        <v>671</v>
      </c>
      <c r="B32" s="32"/>
      <c r="C32" s="103" t="s">
        <v>672</v>
      </c>
      <c r="D32" s="28">
        <v>2</v>
      </c>
      <c r="E32" s="77" t="s">
        <v>360</v>
      </c>
      <c r="F32" s="87">
        <f>IF(E32="yes",2,0)</f>
        <v>2</v>
      </c>
      <c r="G32" s="90" t="s">
        <v>673</v>
      </c>
    </row>
    <row r="33" spans="1:11">
      <c r="A33" s="104" t="s">
        <v>674</v>
      </c>
      <c r="B33" s="32"/>
      <c r="C33" s="103" t="s">
        <v>675</v>
      </c>
      <c r="D33" s="28">
        <v>2</v>
      </c>
      <c r="E33" s="77" t="s">
        <v>360</v>
      </c>
      <c r="F33" s="87">
        <f>IF(E33="yes",2,0)</f>
        <v>2</v>
      </c>
      <c r="G33" s="90" t="s">
        <v>676</v>
      </c>
    </row>
    <row r="34" spans="1:11">
      <c r="A34" s="104" t="s">
        <v>677</v>
      </c>
      <c r="B34" s="32"/>
      <c r="C34" s="103" t="s">
        <v>678</v>
      </c>
      <c r="D34" s="28">
        <v>2</v>
      </c>
      <c r="E34" s="77" t="s">
        <v>360</v>
      </c>
      <c r="F34" s="87">
        <f>IF(E34="yes",2,0)</f>
        <v>2</v>
      </c>
      <c r="G34" s="90" t="s">
        <v>679</v>
      </c>
    </row>
    <row r="35" spans="1:11" ht="20.100000000000001" customHeight="1">
      <c r="A35" s="152" t="s">
        <v>680</v>
      </c>
      <c r="B35" s="153"/>
      <c r="C35" s="139" t="s">
        <v>681</v>
      </c>
      <c r="D35" s="139"/>
      <c r="E35" s="139"/>
      <c r="F35" s="139"/>
      <c r="G35" s="141"/>
      <c r="H35" s="126"/>
      <c r="I35" s="2"/>
    </row>
    <row r="36" spans="1:11" ht="28.5">
      <c r="A36" s="104" t="s">
        <v>682</v>
      </c>
      <c r="B36" s="32"/>
      <c r="C36" s="103" t="s">
        <v>683</v>
      </c>
      <c r="D36" s="28">
        <v>1</v>
      </c>
      <c r="E36" s="77" t="s">
        <v>360</v>
      </c>
      <c r="F36" s="87">
        <f>IF(E36="yes",1,-1)</f>
        <v>1</v>
      </c>
      <c r="G36" s="90" t="s">
        <v>684</v>
      </c>
    </row>
    <row r="37" spans="1:11">
      <c r="A37" s="104" t="s">
        <v>685</v>
      </c>
      <c r="B37" s="32"/>
      <c r="C37" s="103" t="s">
        <v>686</v>
      </c>
      <c r="D37" s="28">
        <v>1</v>
      </c>
      <c r="E37" s="77" t="s">
        <v>360</v>
      </c>
      <c r="F37" s="87">
        <f>IF(E37="yes",1,-1)</f>
        <v>1</v>
      </c>
      <c r="G37" s="90" t="s">
        <v>687</v>
      </c>
    </row>
    <row r="38" spans="1:11" ht="15" thickBot="1">
      <c r="A38" s="104" t="s">
        <v>688</v>
      </c>
      <c r="B38" s="32"/>
      <c r="C38" s="103" t="s">
        <v>689</v>
      </c>
      <c r="D38" s="28">
        <v>1</v>
      </c>
      <c r="E38" s="77" t="s">
        <v>360</v>
      </c>
      <c r="F38" s="87">
        <f>IF(E38="yes",1,-1)</f>
        <v>1</v>
      </c>
      <c r="G38" s="90" t="s">
        <v>690</v>
      </c>
    </row>
    <row r="39" spans="1:11" ht="15.75" thickBot="1">
      <c r="A39" s="33"/>
      <c r="B39" s="34"/>
      <c r="C39" s="35" t="s">
        <v>691</v>
      </c>
      <c r="D39" s="36">
        <f>SUM(D4:D38)</f>
        <v>40</v>
      </c>
      <c r="E39" s="36"/>
      <c r="F39" s="36">
        <f>SUM(F4:F38)</f>
        <v>40</v>
      </c>
      <c r="G39" s="91"/>
    </row>
    <row r="40" spans="1:11" ht="18.75" thickBot="1">
      <c r="A40" s="110" t="s">
        <v>692</v>
      </c>
      <c r="B40" s="111"/>
      <c r="C40" s="112" t="s">
        <v>693</v>
      </c>
      <c r="D40" s="112"/>
      <c r="E40" s="113"/>
      <c r="F40" s="112"/>
      <c r="G40" s="114"/>
      <c r="H40" s="10"/>
      <c r="I40" s="10"/>
      <c r="K40" s="3"/>
    </row>
    <row r="41" spans="1:11" ht="28.5">
      <c r="A41" s="115" t="s">
        <v>694</v>
      </c>
      <c r="B41" s="116"/>
      <c r="C41" s="117" t="s">
        <v>695</v>
      </c>
      <c r="D41" s="28">
        <v>3</v>
      </c>
      <c r="E41" s="77" t="s">
        <v>360</v>
      </c>
      <c r="F41" s="87">
        <f>IF(E41="yes",3,-2)</f>
        <v>3</v>
      </c>
      <c r="G41" s="118" t="s">
        <v>696</v>
      </c>
    </row>
    <row r="42" spans="1:11" ht="28.5">
      <c r="A42" s="115" t="s">
        <v>697</v>
      </c>
      <c r="B42" s="105"/>
      <c r="C42" s="106" t="s">
        <v>698</v>
      </c>
      <c r="D42" s="28">
        <v>3</v>
      </c>
      <c r="E42" s="77" t="s">
        <v>360</v>
      </c>
      <c r="F42" s="87">
        <f>IF(E42="yes",3,-2)</f>
        <v>3</v>
      </c>
      <c r="G42" s="102" t="s">
        <v>699</v>
      </c>
      <c r="I42" s="12"/>
    </row>
    <row r="43" spans="1:11" ht="28.5">
      <c r="A43" s="115" t="s">
        <v>700</v>
      </c>
      <c r="B43" s="105"/>
      <c r="C43" s="106" t="s">
        <v>701</v>
      </c>
      <c r="D43" s="28">
        <v>3</v>
      </c>
      <c r="E43" s="77" t="s">
        <v>360</v>
      </c>
      <c r="F43" s="87">
        <f>IF(E43="yes",3,-2)</f>
        <v>3</v>
      </c>
      <c r="G43" s="102" t="s">
        <v>702</v>
      </c>
    </row>
    <row r="44" spans="1:11" ht="28.5">
      <c r="A44" s="115" t="s">
        <v>703</v>
      </c>
      <c r="B44" s="105"/>
      <c r="C44" s="106" t="s">
        <v>704</v>
      </c>
      <c r="D44" s="28">
        <v>3</v>
      </c>
      <c r="E44" s="77" t="s">
        <v>360</v>
      </c>
      <c r="F44" s="87">
        <f>IF(E44="yes",3,-2)</f>
        <v>3</v>
      </c>
      <c r="G44" s="102" t="s">
        <v>705</v>
      </c>
    </row>
    <row r="45" spans="1:11" ht="15" thickBot="1">
      <c r="A45" s="115" t="s">
        <v>706</v>
      </c>
      <c r="B45" s="105"/>
      <c r="C45" s="106" t="s">
        <v>707</v>
      </c>
      <c r="D45" s="28">
        <v>3</v>
      </c>
      <c r="E45" s="77" t="s">
        <v>360</v>
      </c>
      <c r="F45" s="87">
        <f>IF(E45="yes",3,-2)</f>
        <v>3</v>
      </c>
      <c r="G45" s="102" t="s">
        <v>705</v>
      </c>
    </row>
    <row r="46" spans="1:11" ht="15.75" thickBot="1">
      <c r="A46" s="33"/>
      <c r="B46" s="34"/>
      <c r="C46" s="35" t="s">
        <v>708</v>
      </c>
      <c r="D46" s="36">
        <f>SUM(D41:D45)</f>
        <v>15</v>
      </c>
      <c r="E46" s="36"/>
      <c r="F46" s="36">
        <f>SUM(F41:F45)</f>
        <v>15</v>
      </c>
      <c r="G46" s="91"/>
    </row>
    <row r="47" spans="1:11" ht="18.75" thickBot="1">
      <c r="A47" s="119" t="s">
        <v>709</v>
      </c>
      <c r="B47" s="120"/>
      <c r="C47" s="121" t="s">
        <v>710</v>
      </c>
      <c r="D47" s="121"/>
      <c r="E47" s="121"/>
      <c r="F47" s="121"/>
      <c r="G47" s="122"/>
    </row>
    <row r="48" spans="1:11">
      <c r="A48" s="58" t="s">
        <v>711</v>
      </c>
      <c r="B48" s="45"/>
      <c r="C48" s="46" t="s">
        <v>712</v>
      </c>
      <c r="D48" s="28">
        <v>3</v>
      </c>
      <c r="E48" s="77" t="s">
        <v>360</v>
      </c>
      <c r="F48" s="87">
        <f>IF(E48="yes",3,-2)</f>
        <v>3</v>
      </c>
      <c r="G48" s="118" t="s">
        <v>713</v>
      </c>
    </row>
    <row r="49" spans="1:9" ht="28.5">
      <c r="A49" s="58" t="s">
        <v>714</v>
      </c>
      <c r="B49" s="41"/>
      <c r="C49" s="31" t="s">
        <v>715</v>
      </c>
      <c r="D49" s="28">
        <v>2</v>
      </c>
      <c r="E49" s="77" t="s">
        <v>360</v>
      </c>
      <c r="F49" s="87">
        <f>IF(E49="yes",2,0)</f>
        <v>2</v>
      </c>
      <c r="G49" s="118" t="s">
        <v>716</v>
      </c>
    </row>
    <row r="50" spans="1:9" ht="28.5">
      <c r="A50" s="58" t="s">
        <v>717</v>
      </c>
      <c r="B50" s="26"/>
      <c r="C50" s="31" t="s">
        <v>718</v>
      </c>
      <c r="D50" s="28">
        <v>2</v>
      </c>
      <c r="E50" s="77" t="s">
        <v>360</v>
      </c>
      <c r="F50" s="87">
        <f>IF(E50="yes",2,0)</f>
        <v>2</v>
      </c>
      <c r="G50" s="118" t="s">
        <v>719</v>
      </c>
    </row>
    <row r="51" spans="1:9" ht="15.75" customHeight="1">
      <c r="A51" s="58" t="s">
        <v>720</v>
      </c>
      <c r="B51" s="26"/>
      <c r="C51" s="42" t="s">
        <v>721</v>
      </c>
      <c r="D51" s="28">
        <v>2</v>
      </c>
      <c r="E51" s="77" t="s">
        <v>360</v>
      </c>
      <c r="F51" s="87">
        <f>IF(E51="yes",2,0)</f>
        <v>2</v>
      </c>
      <c r="G51" s="118" t="s">
        <v>722</v>
      </c>
    </row>
    <row r="52" spans="1:9" ht="15.75" customHeight="1">
      <c r="A52" s="58" t="s">
        <v>723</v>
      </c>
      <c r="B52" s="26"/>
      <c r="C52" s="42" t="s">
        <v>724</v>
      </c>
      <c r="D52" s="28">
        <v>2</v>
      </c>
      <c r="E52" s="77" t="s">
        <v>360</v>
      </c>
      <c r="F52" s="87">
        <f>IF(E52="yes",2,0)</f>
        <v>2</v>
      </c>
      <c r="G52" s="118" t="s">
        <v>725</v>
      </c>
    </row>
    <row r="53" spans="1:9" ht="28.5">
      <c r="A53" s="58" t="s">
        <v>726</v>
      </c>
      <c r="B53" s="26"/>
      <c r="C53" s="31" t="s">
        <v>727</v>
      </c>
      <c r="D53" s="28">
        <v>3</v>
      </c>
      <c r="E53" s="77" t="s">
        <v>360</v>
      </c>
      <c r="F53" s="87">
        <f>IF(E53="yes",3,-2)</f>
        <v>3</v>
      </c>
      <c r="G53" s="118" t="s">
        <v>728</v>
      </c>
    </row>
    <row r="54" spans="1:9">
      <c r="A54" s="58" t="s">
        <v>729</v>
      </c>
      <c r="B54" s="26"/>
      <c r="C54" s="31" t="s">
        <v>730</v>
      </c>
      <c r="D54" s="28">
        <v>2</v>
      </c>
      <c r="E54" s="77" t="s">
        <v>360</v>
      </c>
      <c r="F54" s="87">
        <f>IF(E54="yes",2,0)</f>
        <v>2</v>
      </c>
      <c r="G54" s="118" t="s">
        <v>731</v>
      </c>
    </row>
    <row r="55" spans="1:9">
      <c r="A55" s="58" t="s">
        <v>732</v>
      </c>
      <c r="B55" s="26"/>
      <c r="C55" s="31" t="s">
        <v>733</v>
      </c>
      <c r="D55" s="28">
        <v>2</v>
      </c>
      <c r="E55" s="77" t="s">
        <v>360</v>
      </c>
      <c r="F55" s="87">
        <f>IF(E55="yes",2,0)</f>
        <v>2</v>
      </c>
      <c r="G55" s="118" t="s">
        <v>734</v>
      </c>
    </row>
    <row r="56" spans="1:9" ht="15" thickBot="1">
      <c r="A56" s="58" t="s">
        <v>735</v>
      </c>
      <c r="B56" s="26"/>
      <c r="C56" s="31" t="s">
        <v>736</v>
      </c>
      <c r="D56" s="28">
        <v>2</v>
      </c>
      <c r="E56" s="77" t="s">
        <v>360</v>
      </c>
      <c r="F56" s="87">
        <f>IF(E56="yes",2,0)</f>
        <v>2</v>
      </c>
      <c r="G56" s="118" t="s">
        <v>737</v>
      </c>
    </row>
    <row r="57" spans="1:9" ht="15.75" thickBot="1">
      <c r="A57" s="33"/>
      <c r="B57" s="34"/>
      <c r="C57" s="35" t="s">
        <v>738</v>
      </c>
      <c r="D57" s="36">
        <f>SUM(D48:D56)</f>
        <v>20</v>
      </c>
      <c r="E57" s="36"/>
      <c r="F57" s="36">
        <f>SUM(F48:F56)</f>
        <v>20</v>
      </c>
      <c r="G57" s="91"/>
    </row>
    <row r="58" spans="1:9" ht="18.75" thickBot="1">
      <c r="A58" s="123" t="s">
        <v>142</v>
      </c>
      <c r="B58" s="124"/>
      <c r="C58" s="125" t="s">
        <v>143</v>
      </c>
      <c r="D58" s="125"/>
      <c r="E58" s="125"/>
      <c r="F58" s="125"/>
      <c r="G58" s="125"/>
    </row>
    <row r="59" spans="1:9">
      <c r="A59" s="104" t="s">
        <v>739</v>
      </c>
      <c r="B59" s="105"/>
      <c r="C59" s="29" t="s">
        <v>740</v>
      </c>
      <c r="D59" s="28">
        <v>2</v>
      </c>
      <c r="E59" s="77" t="s">
        <v>360</v>
      </c>
      <c r="F59" s="87">
        <f>IF(E59="yes",2,0)</f>
        <v>2</v>
      </c>
      <c r="G59" s="89" t="s">
        <v>741</v>
      </c>
      <c r="H59" s="126"/>
      <c r="I59" s="1"/>
    </row>
    <row r="60" spans="1:9">
      <c r="A60" s="25" t="s">
        <v>742</v>
      </c>
      <c r="B60" s="26"/>
      <c r="C60" s="29" t="s">
        <v>743</v>
      </c>
      <c r="D60" s="28">
        <v>2</v>
      </c>
      <c r="E60" s="77" t="s">
        <v>360</v>
      </c>
      <c r="F60" s="87">
        <f>IF(E60="yes",2,0)</f>
        <v>2</v>
      </c>
      <c r="G60" s="92" t="s">
        <v>744</v>
      </c>
      <c r="I60" s="8"/>
    </row>
    <row r="61" spans="1:9">
      <c r="A61" s="25" t="s">
        <v>745</v>
      </c>
      <c r="B61" s="26"/>
      <c r="C61" s="29" t="s">
        <v>746</v>
      </c>
      <c r="D61" s="28">
        <v>2</v>
      </c>
      <c r="E61" s="77" t="s">
        <v>360</v>
      </c>
      <c r="F61" s="87">
        <f>IF(E61="yes",2,0)</f>
        <v>2</v>
      </c>
      <c r="G61" s="92" t="s">
        <v>747</v>
      </c>
    </row>
    <row r="62" spans="1:9">
      <c r="A62" s="25" t="s">
        <v>748</v>
      </c>
      <c r="B62" s="26"/>
      <c r="C62" s="27" t="s">
        <v>749</v>
      </c>
      <c r="D62" s="28">
        <v>2</v>
      </c>
      <c r="E62" s="77" t="s">
        <v>360</v>
      </c>
      <c r="F62" s="87">
        <f>IF(E62="yes",2,0)</f>
        <v>2</v>
      </c>
      <c r="G62" s="89" t="s">
        <v>750</v>
      </c>
      <c r="I62" s="8"/>
    </row>
    <row r="63" spans="1:9" ht="15" thickBot="1">
      <c r="A63" s="25" t="s">
        <v>751</v>
      </c>
      <c r="B63" s="26"/>
      <c r="C63" s="29" t="s">
        <v>752</v>
      </c>
      <c r="D63" s="28">
        <v>2</v>
      </c>
      <c r="E63" s="77" t="s">
        <v>360</v>
      </c>
      <c r="F63" s="87">
        <f>IF(E63="yes",2,0)</f>
        <v>2</v>
      </c>
      <c r="G63" s="89" t="s">
        <v>753</v>
      </c>
      <c r="I63" s="8"/>
    </row>
    <row r="64" spans="1:9" ht="15.75" thickBot="1">
      <c r="A64" s="33"/>
      <c r="B64" s="34"/>
      <c r="C64" s="35" t="s">
        <v>754</v>
      </c>
      <c r="D64" s="36">
        <f>SUM(D59:D63)</f>
        <v>10</v>
      </c>
      <c r="E64" s="36"/>
      <c r="F64" s="36">
        <f>SUM(F59:F63)</f>
        <v>10</v>
      </c>
      <c r="G64" s="91"/>
      <c r="H64" s="13"/>
      <c r="I64" s="8"/>
    </row>
    <row r="65" spans="1:7" ht="18.75" thickBot="1">
      <c r="A65" s="127" t="s">
        <v>755</v>
      </c>
      <c r="B65" s="128"/>
      <c r="C65" s="129" t="s">
        <v>756</v>
      </c>
      <c r="D65" s="129"/>
      <c r="E65" s="129"/>
      <c r="F65" s="129"/>
      <c r="G65" s="129"/>
    </row>
    <row r="66" spans="1:7">
      <c r="A66" s="104" t="s">
        <v>757</v>
      </c>
      <c r="B66" s="105"/>
      <c r="C66" s="107" t="s">
        <v>758</v>
      </c>
      <c r="D66" s="28">
        <v>2</v>
      </c>
      <c r="E66" s="77" t="s">
        <v>360</v>
      </c>
      <c r="F66" s="87">
        <f>IF(E66="yes",2,0)</f>
        <v>2</v>
      </c>
      <c r="G66" s="102" t="s">
        <v>759</v>
      </c>
    </row>
    <row r="67" spans="1:7">
      <c r="A67" s="104" t="s">
        <v>760</v>
      </c>
      <c r="B67" s="26"/>
      <c r="C67" s="29" t="s">
        <v>761</v>
      </c>
      <c r="D67" s="28">
        <v>2</v>
      </c>
      <c r="E67" s="77" t="s">
        <v>360</v>
      </c>
      <c r="F67" s="87">
        <f>IF(E67="yes",2,0)</f>
        <v>2</v>
      </c>
      <c r="G67" s="92" t="s">
        <v>762</v>
      </c>
    </row>
    <row r="68" spans="1:7">
      <c r="A68" s="104" t="s">
        <v>763</v>
      </c>
      <c r="B68" s="26"/>
      <c r="C68" s="27" t="s">
        <v>764</v>
      </c>
      <c r="D68" s="28">
        <v>2</v>
      </c>
      <c r="E68" s="77" t="s">
        <v>360</v>
      </c>
      <c r="F68" s="87">
        <f>IF(E68="yes",2,0)</f>
        <v>2</v>
      </c>
      <c r="G68" s="88" t="s">
        <v>765</v>
      </c>
    </row>
    <row r="69" spans="1:7">
      <c r="A69" s="104" t="s">
        <v>766</v>
      </c>
      <c r="B69" s="26"/>
      <c r="C69" s="29" t="s">
        <v>767</v>
      </c>
      <c r="D69" s="28">
        <v>2</v>
      </c>
      <c r="E69" s="77" t="s">
        <v>360</v>
      </c>
      <c r="F69" s="87">
        <f>IF(E69="yes",2,0)</f>
        <v>2</v>
      </c>
      <c r="G69" s="88" t="s">
        <v>768</v>
      </c>
    </row>
    <row r="70" spans="1:7">
      <c r="A70" s="104" t="s">
        <v>769</v>
      </c>
      <c r="B70" s="26"/>
      <c r="C70" s="29" t="s">
        <v>770</v>
      </c>
      <c r="D70" s="28">
        <v>1</v>
      </c>
      <c r="E70" s="77" t="s">
        <v>360</v>
      </c>
      <c r="F70" s="87">
        <f>IF(E70="yes",1,-1)</f>
        <v>1</v>
      </c>
      <c r="G70" s="89" t="s">
        <v>771</v>
      </c>
    </row>
    <row r="71" spans="1:7">
      <c r="A71" s="104" t="s">
        <v>772</v>
      </c>
      <c r="B71" s="26"/>
      <c r="C71" s="29" t="s">
        <v>773</v>
      </c>
      <c r="D71" s="28">
        <v>1</v>
      </c>
      <c r="E71" s="77" t="s">
        <v>360</v>
      </c>
      <c r="F71" s="87">
        <f>IF(E71="yes",1,-1)</f>
        <v>1</v>
      </c>
      <c r="G71" s="92" t="s">
        <v>774</v>
      </c>
    </row>
    <row r="72" spans="1:7">
      <c r="A72" s="104" t="s">
        <v>775</v>
      </c>
      <c r="B72" s="26"/>
      <c r="C72" s="29" t="s">
        <v>776</v>
      </c>
      <c r="D72" s="28">
        <v>3</v>
      </c>
      <c r="E72" s="77" t="s">
        <v>360</v>
      </c>
      <c r="F72" s="87">
        <f>IF(E72="yes",3,-2)</f>
        <v>3</v>
      </c>
      <c r="G72" s="92" t="s">
        <v>777</v>
      </c>
    </row>
    <row r="73" spans="1:7" ht="15" thickBot="1">
      <c r="A73" s="104" t="s">
        <v>778</v>
      </c>
      <c r="B73" s="26"/>
      <c r="C73" s="29" t="s">
        <v>779</v>
      </c>
      <c r="D73" s="28">
        <v>2</v>
      </c>
      <c r="E73" s="77" t="s">
        <v>360</v>
      </c>
      <c r="F73" s="87">
        <f>IF(E73="yes",2,0)</f>
        <v>2</v>
      </c>
      <c r="G73" s="92" t="s">
        <v>780</v>
      </c>
    </row>
    <row r="74" spans="1:7" ht="15.75" thickBot="1">
      <c r="A74" s="33"/>
      <c r="B74" s="34"/>
      <c r="C74" s="35" t="s">
        <v>754</v>
      </c>
      <c r="D74" s="36">
        <f>SUM(D66:D73)</f>
        <v>15</v>
      </c>
      <c r="E74" s="36"/>
      <c r="F74" s="36">
        <f>SUM(F66:F73)</f>
        <v>15</v>
      </c>
      <c r="G74" s="91"/>
    </row>
    <row r="75" spans="1:7" ht="15.75" thickBot="1">
      <c r="A75" s="134"/>
      <c r="B75" s="134"/>
      <c r="C75" s="135"/>
      <c r="D75" s="136"/>
      <c r="E75" s="136"/>
      <c r="F75" s="136"/>
      <c r="G75" s="137"/>
    </row>
    <row r="76" spans="1:7" ht="26.25" thickBot="1">
      <c r="A76" s="68"/>
      <c r="B76" s="163"/>
      <c r="C76" s="163"/>
      <c r="D76" s="20" t="s">
        <v>485</v>
      </c>
      <c r="E76" s="130" t="s">
        <v>521</v>
      </c>
      <c r="F76" s="131" t="s">
        <v>91</v>
      </c>
    </row>
    <row r="77" spans="1:7" ht="18" thickBot="1">
      <c r="A77" s="20">
        <v>1</v>
      </c>
      <c r="B77" s="70"/>
      <c r="C77" s="71" t="str">
        <f>C2</f>
        <v>AIR CONDITIONING &amp; MECHANICAL VENTILATION</v>
      </c>
      <c r="D77" s="72">
        <f>D39</f>
        <v>40</v>
      </c>
      <c r="E77" s="84">
        <v>14</v>
      </c>
      <c r="F77" s="72">
        <f>F39</f>
        <v>40</v>
      </c>
    </row>
    <row r="78" spans="1:7" ht="18" thickBot="1">
      <c r="A78" s="20">
        <v>2</v>
      </c>
      <c r="B78" s="70"/>
      <c r="C78" s="71" t="str">
        <f>C40</f>
        <v>BUILDING MANAGEMENT SYSTEM</v>
      </c>
      <c r="D78" s="72">
        <f>D46</f>
        <v>15</v>
      </c>
      <c r="E78" s="84">
        <v>15</v>
      </c>
      <c r="F78" s="72">
        <f>F46</f>
        <v>15</v>
      </c>
    </row>
    <row r="79" spans="1:7" ht="18" thickBot="1">
      <c r="A79" s="20">
        <v>3</v>
      </c>
      <c r="B79" s="70"/>
      <c r="C79" s="71" t="str">
        <f>C47</f>
        <v>LIGHTING SYSTEM</v>
      </c>
      <c r="D79" s="72">
        <f>D57</f>
        <v>20</v>
      </c>
      <c r="E79" s="84">
        <v>11</v>
      </c>
      <c r="F79" s="72">
        <f>F57</f>
        <v>20</v>
      </c>
    </row>
    <row r="80" spans="1:7" ht="18" thickBot="1">
      <c r="A80" s="20">
        <v>4</v>
      </c>
      <c r="B80" s="70"/>
      <c r="C80" s="71" t="str">
        <f>C58</f>
        <v>WATER EFFICIENCY</v>
      </c>
      <c r="D80" s="72">
        <f>D64</f>
        <v>10</v>
      </c>
      <c r="E80" s="84">
        <v>8</v>
      </c>
      <c r="F80" s="72">
        <f>F64</f>
        <v>10</v>
      </c>
    </row>
    <row r="81" spans="1:6" ht="18" thickBot="1">
      <c r="A81" s="20">
        <v>5</v>
      </c>
      <c r="B81" s="70"/>
      <c r="C81" s="71" t="str">
        <f>C65</f>
        <v>OTHERS</v>
      </c>
      <c r="D81" s="72">
        <f>D74</f>
        <v>15</v>
      </c>
      <c r="E81" s="84">
        <v>2</v>
      </c>
      <c r="F81" s="72">
        <f>F74</f>
        <v>15</v>
      </c>
    </row>
    <row r="82" spans="1:6" ht="18" thickBot="1">
      <c r="A82" s="132"/>
      <c r="B82" s="74"/>
      <c r="C82" s="75" t="s">
        <v>288</v>
      </c>
      <c r="D82" s="72">
        <f>SUM(D77:D81)</f>
        <v>100</v>
      </c>
      <c r="E82" s="84">
        <f>SUM(E77:E81)</f>
        <v>50</v>
      </c>
      <c r="F82" s="133">
        <f>SUM(F77:F81)</f>
        <v>100</v>
      </c>
    </row>
  </sheetData>
  <sheetProtection password="C7E7" sheet="1" objects="1" scenarios="1"/>
  <dataConsolidate/>
  <mergeCells count="1">
    <mergeCell ref="B76:C76"/>
  </mergeCells>
  <conditionalFormatting sqref="D4:D5">
    <cfRule type="expression" dxfId="538" priority="879">
      <formula>IF($E$4=0,TRUE,FALSE)</formula>
    </cfRule>
  </conditionalFormatting>
  <conditionalFormatting sqref="E5:E10 E12:E19 E21:E29 E31:E34 E36:E38 E40:E45 E48:E56 E59:E63 E66:E73">
    <cfRule type="cellIs" dxfId="537" priority="876" operator="lessThan">
      <formula>1</formula>
    </cfRule>
    <cfRule type="cellIs" dxfId="536" priority="877" operator="greaterThan">
      <formula>0</formula>
    </cfRule>
    <cfRule type="cellIs" dxfId="535" priority="878" operator="equal">
      <formula>2</formula>
    </cfRule>
  </conditionalFormatting>
  <conditionalFormatting sqref="E4:E10">
    <cfRule type="containsText" dxfId="534" priority="871" operator="containsText" text="YES">
      <formula>NOT(ISERROR(SEARCH("YES",E4)))</formula>
    </cfRule>
    <cfRule type="cellIs" dxfId="533" priority="872" operator="equal">
      <formula>"NO"</formula>
    </cfRule>
    <cfRule type="containsText" dxfId="532" priority="873" operator="containsText" text="yes">
      <formula>NOT(ISERROR(SEARCH("yes",E4)))</formula>
    </cfRule>
    <cfRule type="iconSet" priority="874">
      <iconSet iconSet="3Symbols2">
        <cfvo type="percent" val="0"/>
        <cfvo type="percent" val="1"/>
        <cfvo type="percent" val="1"/>
      </iconSet>
    </cfRule>
    <cfRule type="iconSet" priority="875">
      <iconSet iconSet="3Symbols2">
        <cfvo type="percent" val="0"/>
        <cfvo type="percent" val="33"/>
        <cfvo type="percent" val="67"/>
      </iconSet>
    </cfRule>
  </conditionalFormatting>
  <conditionalFormatting sqref="E24:E25">
    <cfRule type="containsText" dxfId="531" priority="866" operator="containsText" text="YES">
      <formula>NOT(ISERROR(SEARCH("YES",E24)))</formula>
    </cfRule>
    <cfRule type="cellIs" dxfId="530" priority="867" operator="equal">
      <formula>"NO"</formula>
    </cfRule>
    <cfRule type="containsText" dxfId="529" priority="868" operator="containsText" text="yes">
      <formula>NOT(ISERROR(SEARCH("yes",E24)))</formula>
    </cfRule>
    <cfRule type="iconSet" priority="869">
      <iconSet iconSet="3Symbols2">
        <cfvo type="percent" val="0"/>
        <cfvo type="percent" val="1"/>
        <cfvo type="percent" val="1"/>
      </iconSet>
    </cfRule>
    <cfRule type="iconSet" priority="870">
      <iconSet iconSet="3Symbols2">
        <cfvo type="percent" val="0"/>
        <cfvo type="percent" val="33"/>
        <cfvo type="percent" val="67"/>
      </iconSet>
    </cfRule>
  </conditionalFormatting>
  <conditionalFormatting sqref="E5">
    <cfRule type="containsText" dxfId="528" priority="861" operator="containsText" text="YES">
      <formula>NOT(ISERROR(SEARCH("YES",E5)))</formula>
    </cfRule>
    <cfRule type="cellIs" dxfId="527" priority="862" operator="equal">
      <formula>"NO"</formula>
    </cfRule>
    <cfRule type="containsText" dxfId="526" priority="863" operator="containsText" text="yes">
      <formula>NOT(ISERROR(SEARCH("yes",E5)))</formula>
    </cfRule>
    <cfRule type="iconSet" priority="864">
      <iconSet iconSet="3Symbols2">
        <cfvo type="percent" val="0"/>
        <cfvo type="percent" val="1"/>
        <cfvo type="percent" val="1"/>
      </iconSet>
    </cfRule>
    <cfRule type="iconSet" priority="865">
      <iconSet iconSet="3Symbols2">
        <cfvo type="percent" val="0"/>
        <cfvo type="percent" val="33"/>
        <cfvo type="percent" val="67"/>
      </iconSet>
    </cfRule>
  </conditionalFormatting>
  <conditionalFormatting sqref="E6:E8">
    <cfRule type="containsText" dxfId="525" priority="856" operator="containsText" text="YES">
      <formula>NOT(ISERROR(SEARCH("YES",E6)))</formula>
    </cfRule>
    <cfRule type="cellIs" dxfId="524" priority="857" operator="equal">
      <formula>"NO"</formula>
    </cfRule>
    <cfRule type="containsText" dxfId="523" priority="858" operator="containsText" text="yes">
      <formula>NOT(ISERROR(SEARCH("yes",E6)))</formula>
    </cfRule>
    <cfRule type="iconSet" priority="859">
      <iconSet iconSet="3Symbols2">
        <cfvo type="percent" val="0"/>
        <cfvo type="percent" val="1"/>
        <cfvo type="percent" val="1"/>
      </iconSet>
    </cfRule>
    <cfRule type="iconSet" priority="860">
      <iconSet iconSet="3Symbols2">
        <cfvo type="percent" val="0"/>
        <cfvo type="percent" val="33"/>
        <cfvo type="percent" val="67"/>
      </iconSet>
    </cfRule>
  </conditionalFormatting>
  <conditionalFormatting sqref="E9:E10 E12:E19">
    <cfRule type="containsText" dxfId="522" priority="851" operator="containsText" text="YES">
      <formula>NOT(ISERROR(SEARCH("YES",E9)))</formula>
    </cfRule>
    <cfRule type="cellIs" dxfId="521" priority="852" operator="equal">
      <formula>"NO"</formula>
    </cfRule>
    <cfRule type="containsText" dxfId="520" priority="853" operator="containsText" text="yes">
      <formula>NOT(ISERROR(SEARCH("yes",E9)))</formula>
    </cfRule>
    <cfRule type="iconSet" priority="854">
      <iconSet iconSet="3Symbols2">
        <cfvo type="percent" val="0"/>
        <cfvo type="percent" val="1"/>
        <cfvo type="percent" val="1"/>
      </iconSet>
    </cfRule>
    <cfRule type="iconSet" priority="855">
      <iconSet iconSet="3Symbols2">
        <cfvo type="percent" val="0"/>
        <cfvo type="percent" val="33"/>
        <cfvo type="percent" val="67"/>
      </iconSet>
    </cfRule>
  </conditionalFormatting>
  <conditionalFormatting sqref="E28">
    <cfRule type="containsText" dxfId="519" priority="846" operator="containsText" text="YES">
      <formula>NOT(ISERROR(SEARCH("YES",E28)))</formula>
    </cfRule>
    <cfRule type="cellIs" dxfId="518" priority="847" operator="equal">
      <formula>"NO"</formula>
    </cfRule>
    <cfRule type="containsText" dxfId="517" priority="848" operator="containsText" text="yes">
      <formula>NOT(ISERROR(SEARCH("yes",E28)))</formula>
    </cfRule>
    <cfRule type="iconSet" priority="849">
      <iconSet iconSet="3Symbols2">
        <cfvo type="percent" val="0"/>
        <cfvo type="percent" val="1"/>
        <cfvo type="percent" val="1"/>
      </iconSet>
    </cfRule>
    <cfRule type="iconSet" priority="850">
      <iconSet iconSet="3Symbols2">
        <cfvo type="percent" val="0"/>
        <cfvo type="percent" val="33"/>
        <cfvo type="percent" val="67"/>
      </iconSet>
    </cfRule>
  </conditionalFormatting>
  <conditionalFormatting sqref="E14 E16:E17 E19 E21:E29 E66:E73">
    <cfRule type="containsText" dxfId="516" priority="841" operator="containsText" text="YES">
      <formula>NOT(ISERROR(SEARCH("YES",E14)))</formula>
    </cfRule>
    <cfRule type="cellIs" dxfId="515" priority="842" operator="equal">
      <formula>"NO"</formula>
    </cfRule>
    <cfRule type="containsText" dxfId="514" priority="843" operator="containsText" text="yes">
      <formula>NOT(ISERROR(SEARCH("yes",E14)))</formula>
    </cfRule>
    <cfRule type="iconSet" priority="844">
      <iconSet iconSet="3Symbols2">
        <cfvo type="percent" val="0"/>
        <cfvo type="percent" val="1"/>
        <cfvo type="percent" val="1"/>
      </iconSet>
    </cfRule>
    <cfRule type="iconSet" priority="845">
      <iconSet iconSet="3Symbols2">
        <cfvo type="percent" val="0"/>
        <cfvo type="percent" val="33"/>
        <cfvo type="percent" val="67"/>
      </iconSet>
    </cfRule>
  </conditionalFormatting>
  <conditionalFormatting sqref="E69:E70">
    <cfRule type="containsText" dxfId="513" priority="511" operator="containsText" text="YES">
      <formula>NOT(ISERROR(SEARCH("YES",E69)))</formula>
    </cfRule>
    <cfRule type="cellIs" dxfId="512" priority="512" operator="equal">
      <formula>"NO"</formula>
    </cfRule>
    <cfRule type="containsText" dxfId="511" priority="513" operator="containsText" text="yes">
      <formula>NOT(ISERROR(SEARCH("yes",E69)))</formula>
    </cfRule>
    <cfRule type="iconSet" priority="514">
      <iconSet iconSet="3Symbols2">
        <cfvo type="percent" val="0"/>
        <cfvo type="percent" val="1"/>
        <cfvo type="percent" val="1"/>
      </iconSet>
    </cfRule>
    <cfRule type="iconSet" priority="515">
      <iconSet iconSet="3Symbols2">
        <cfvo type="percent" val="0"/>
        <cfvo type="percent" val="33"/>
        <cfvo type="percent" val="67"/>
      </iconSet>
    </cfRule>
  </conditionalFormatting>
  <conditionalFormatting sqref="E61:E63">
    <cfRule type="containsText" dxfId="510" priority="506" operator="containsText" text="YES">
      <formula>NOT(ISERROR(SEARCH("YES",E61)))</formula>
    </cfRule>
    <cfRule type="cellIs" dxfId="509" priority="507" operator="equal">
      <formula>"NO"</formula>
    </cfRule>
    <cfRule type="containsText" dxfId="508" priority="508" operator="containsText" text="yes">
      <formula>NOT(ISERROR(SEARCH("yes",E61)))</formula>
    </cfRule>
    <cfRule type="iconSet" priority="509">
      <iconSet iconSet="3Symbols2">
        <cfvo type="percent" val="0"/>
        <cfvo type="percent" val="1"/>
        <cfvo type="percent" val="1"/>
      </iconSet>
    </cfRule>
    <cfRule type="iconSet" priority="510">
      <iconSet iconSet="3Symbols2">
        <cfvo type="percent" val="0"/>
        <cfvo type="percent" val="33"/>
        <cfvo type="percent" val="67"/>
      </iconSet>
    </cfRule>
  </conditionalFormatting>
  <conditionalFormatting sqref="E55">
    <cfRule type="containsText" dxfId="507" priority="501" operator="containsText" text="YES">
      <formula>NOT(ISERROR(SEARCH("YES",E55)))</formula>
    </cfRule>
    <cfRule type="cellIs" dxfId="506" priority="502" operator="equal">
      <formula>"NO"</formula>
    </cfRule>
    <cfRule type="containsText" dxfId="505" priority="503" operator="containsText" text="yes">
      <formula>NOT(ISERROR(SEARCH("yes",E55)))</formula>
    </cfRule>
    <cfRule type="iconSet" priority="504">
      <iconSet iconSet="3Symbols2">
        <cfvo type="percent" val="0"/>
        <cfvo type="percent" val="1"/>
        <cfvo type="percent" val="1"/>
      </iconSet>
    </cfRule>
    <cfRule type="iconSet" priority="505">
      <iconSet iconSet="3Symbols2">
        <cfvo type="percent" val="0"/>
        <cfvo type="percent" val="33"/>
        <cfvo type="percent" val="67"/>
      </iconSet>
    </cfRule>
  </conditionalFormatting>
  <conditionalFormatting sqref="E54">
    <cfRule type="containsText" dxfId="504" priority="496" operator="containsText" text="YES">
      <formula>NOT(ISERROR(SEARCH("YES",E54)))</formula>
    </cfRule>
    <cfRule type="cellIs" dxfId="503" priority="497" operator="equal">
      <formula>"NO"</formula>
    </cfRule>
    <cfRule type="containsText" dxfId="502" priority="498" operator="containsText" text="yes">
      <formula>NOT(ISERROR(SEARCH("yes",E54)))</formula>
    </cfRule>
    <cfRule type="iconSet" priority="499">
      <iconSet iconSet="3Symbols2">
        <cfvo type="percent" val="0"/>
        <cfvo type="percent" val="1"/>
        <cfvo type="percent" val="1"/>
      </iconSet>
    </cfRule>
    <cfRule type="iconSet" priority="500">
      <iconSet iconSet="3Symbols2">
        <cfvo type="percent" val="0"/>
        <cfvo type="percent" val="33"/>
        <cfvo type="percent" val="67"/>
      </iconSet>
    </cfRule>
  </conditionalFormatting>
  <conditionalFormatting sqref="E56 E59">
    <cfRule type="containsText" dxfId="501" priority="491" operator="containsText" text="YES">
      <formula>NOT(ISERROR(SEARCH("YES",E56)))</formula>
    </cfRule>
    <cfRule type="cellIs" dxfId="500" priority="492" operator="equal">
      <formula>"NO"</formula>
    </cfRule>
    <cfRule type="containsText" dxfId="499" priority="493" operator="containsText" text="yes">
      <formula>NOT(ISERROR(SEARCH("yes",E56)))</formula>
    </cfRule>
    <cfRule type="iconSet" priority="494">
      <iconSet iconSet="3Symbols2">
        <cfvo type="percent" val="0"/>
        <cfvo type="percent" val="1"/>
        <cfvo type="percent" val="1"/>
      </iconSet>
    </cfRule>
    <cfRule type="iconSet" priority="495">
      <iconSet iconSet="3Symbols2">
        <cfvo type="percent" val="0"/>
        <cfvo type="percent" val="33"/>
        <cfvo type="percent" val="67"/>
      </iconSet>
    </cfRule>
  </conditionalFormatting>
  <conditionalFormatting sqref="E45">
    <cfRule type="containsText" dxfId="498" priority="486" operator="containsText" text="YES">
      <formula>NOT(ISERROR(SEARCH("YES",E45)))</formula>
    </cfRule>
    <cfRule type="cellIs" dxfId="497" priority="487" operator="equal">
      <formula>"NO"</formula>
    </cfRule>
    <cfRule type="containsText" dxfId="496" priority="488" operator="containsText" text="yes">
      <formula>NOT(ISERROR(SEARCH("yes",E45)))</formula>
    </cfRule>
    <cfRule type="iconSet" priority="489">
      <iconSet iconSet="3Symbols2">
        <cfvo type="percent" val="0"/>
        <cfvo type="percent" val="1"/>
        <cfvo type="percent" val="1"/>
      </iconSet>
    </cfRule>
    <cfRule type="iconSet" priority="490">
      <iconSet iconSet="3Symbols2">
        <cfvo type="percent" val="0"/>
        <cfvo type="percent" val="33"/>
        <cfvo type="percent" val="67"/>
      </iconSet>
    </cfRule>
  </conditionalFormatting>
  <conditionalFormatting sqref="E48">
    <cfRule type="containsText" dxfId="495" priority="476" operator="containsText" text="YES">
      <formula>NOT(ISERROR(SEARCH("YES",E48)))</formula>
    </cfRule>
    <cfRule type="cellIs" dxfId="494" priority="477" operator="equal">
      <formula>"NO"</formula>
    </cfRule>
    <cfRule type="containsText" dxfId="493" priority="478" operator="containsText" text="yes">
      <formula>NOT(ISERROR(SEARCH("yes",E48)))</formula>
    </cfRule>
    <cfRule type="iconSet" priority="479">
      <iconSet iconSet="3Symbols2">
        <cfvo type="percent" val="0"/>
        <cfvo type="percent" val="1"/>
        <cfvo type="percent" val="1"/>
      </iconSet>
    </cfRule>
    <cfRule type="iconSet" priority="480">
      <iconSet iconSet="3Symbols2">
        <cfvo type="percent" val="0"/>
        <cfvo type="percent" val="33"/>
        <cfvo type="percent" val="67"/>
      </iconSet>
    </cfRule>
  </conditionalFormatting>
  <conditionalFormatting sqref="E52">
    <cfRule type="containsText" dxfId="492" priority="471" operator="containsText" text="YES">
      <formula>NOT(ISERROR(SEARCH("YES",E52)))</formula>
    </cfRule>
    <cfRule type="cellIs" dxfId="491" priority="472" operator="equal">
      <formula>"NO"</formula>
    </cfRule>
    <cfRule type="containsText" dxfId="490" priority="473" operator="containsText" text="yes">
      <formula>NOT(ISERROR(SEARCH("yes",E52)))</formula>
    </cfRule>
    <cfRule type="iconSet" priority="474">
      <iconSet iconSet="3Symbols2">
        <cfvo type="percent" val="0"/>
        <cfvo type="percent" val="1"/>
        <cfvo type="percent" val="1"/>
      </iconSet>
    </cfRule>
    <cfRule type="iconSet" priority="475">
      <iconSet iconSet="3Symbols2">
        <cfvo type="percent" val="0"/>
        <cfvo type="percent" val="33"/>
        <cfvo type="percent" val="67"/>
      </iconSet>
    </cfRule>
  </conditionalFormatting>
  <conditionalFormatting sqref="E42">
    <cfRule type="containsText" dxfId="489" priority="466" operator="containsText" text="YES">
      <formula>NOT(ISERROR(SEARCH("YES",E42)))</formula>
    </cfRule>
    <cfRule type="cellIs" dxfId="488" priority="467" operator="equal">
      <formula>"NO"</formula>
    </cfRule>
    <cfRule type="containsText" dxfId="487" priority="468" operator="containsText" text="yes">
      <formula>NOT(ISERROR(SEARCH("yes",E42)))</formula>
    </cfRule>
    <cfRule type="iconSet" priority="469">
      <iconSet iconSet="3Symbols2">
        <cfvo type="percent" val="0"/>
        <cfvo type="percent" val="1"/>
        <cfvo type="percent" val="1"/>
      </iconSet>
    </cfRule>
    <cfRule type="iconSet" priority="470">
      <iconSet iconSet="3Symbols2">
        <cfvo type="percent" val="0"/>
        <cfvo type="percent" val="33"/>
        <cfvo type="percent" val="67"/>
      </iconSet>
    </cfRule>
  </conditionalFormatting>
  <conditionalFormatting sqref="E33">
    <cfRule type="containsText" dxfId="486" priority="461" operator="containsText" text="YES">
      <formula>NOT(ISERROR(SEARCH("YES",E33)))</formula>
    </cfRule>
    <cfRule type="cellIs" dxfId="485" priority="462" operator="equal">
      <formula>"NO"</formula>
    </cfRule>
    <cfRule type="containsText" dxfId="484" priority="463" operator="containsText" text="yes">
      <formula>NOT(ISERROR(SEARCH("yes",E33)))</formula>
    </cfRule>
    <cfRule type="iconSet" priority="464">
      <iconSet iconSet="3Symbols2">
        <cfvo type="percent" val="0"/>
        <cfvo type="percent" val="1"/>
        <cfvo type="percent" val="1"/>
      </iconSet>
    </cfRule>
    <cfRule type="iconSet" priority="465">
      <iconSet iconSet="3Symbols2">
        <cfvo type="percent" val="0"/>
        <cfvo type="percent" val="33"/>
        <cfvo type="percent" val="67"/>
      </iconSet>
    </cfRule>
  </conditionalFormatting>
  <conditionalFormatting sqref="E29">
    <cfRule type="containsText" dxfId="483" priority="456" operator="containsText" text="YES">
      <formula>NOT(ISERROR(SEARCH("YES",E29)))</formula>
    </cfRule>
    <cfRule type="cellIs" dxfId="482" priority="457" operator="equal">
      <formula>"NO"</formula>
    </cfRule>
    <cfRule type="containsText" dxfId="481" priority="458" operator="containsText" text="yes">
      <formula>NOT(ISERROR(SEARCH("yes",E29)))</formula>
    </cfRule>
    <cfRule type="iconSet" priority="459">
      <iconSet iconSet="3Symbols2">
        <cfvo type="percent" val="0"/>
        <cfvo type="percent" val="1"/>
        <cfvo type="percent" val="1"/>
      </iconSet>
    </cfRule>
    <cfRule type="iconSet" priority="460">
      <iconSet iconSet="3Symbols2">
        <cfvo type="percent" val="0"/>
        <cfvo type="percent" val="33"/>
        <cfvo type="percent" val="67"/>
      </iconSet>
    </cfRule>
  </conditionalFormatting>
  <conditionalFormatting sqref="E19">
    <cfRule type="containsText" dxfId="480" priority="451" operator="containsText" text="YES">
      <formula>NOT(ISERROR(SEARCH("YES",E19)))</formula>
    </cfRule>
    <cfRule type="cellIs" dxfId="479" priority="452" operator="equal">
      <formula>"NO"</formula>
    </cfRule>
    <cfRule type="containsText" dxfId="478" priority="453" operator="containsText" text="yes">
      <formula>NOT(ISERROR(SEARCH("yes",E19)))</formula>
    </cfRule>
    <cfRule type="iconSet" priority="454">
      <iconSet iconSet="3Symbols2">
        <cfvo type="percent" val="0"/>
        <cfvo type="percent" val="1"/>
        <cfvo type="percent" val="1"/>
      </iconSet>
    </cfRule>
    <cfRule type="iconSet" priority="455">
      <iconSet iconSet="3Symbols2">
        <cfvo type="percent" val="0"/>
        <cfvo type="percent" val="33"/>
        <cfvo type="percent" val="67"/>
      </iconSet>
    </cfRule>
  </conditionalFormatting>
  <conditionalFormatting sqref="E17">
    <cfRule type="containsText" dxfId="477" priority="441" operator="containsText" text="YES">
      <formula>NOT(ISERROR(SEARCH("YES",E17)))</formula>
    </cfRule>
    <cfRule type="cellIs" dxfId="476" priority="442" operator="equal">
      <formula>"NO"</formula>
    </cfRule>
    <cfRule type="containsText" dxfId="475" priority="443" operator="containsText" text="yes">
      <formula>NOT(ISERROR(SEARCH("yes",E17)))</formula>
    </cfRule>
    <cfRule type="iconSet" priority="444">
      <iconSet iconSet="3Symbols2">
        <cfvo type="percent" val="0"/>
        <cfvo type="percent" val="1"/>
        <cfvo type="percent" val="1"/>
      </iconSet>
    </cfRule>
    <cfRule type="iconSet" priority="445">
      <iconSet iconSet="3Symbols2">
        <cfvo type="percent" val="0"/>
        <cfvo type="percent" val="33"/>
        <cfvo type="percent" val="67"/>
      </iconSet>
    </cfRule>
  </conditionalFormatting>
  <conditionalFormatting sqref="E16">
    <cfRule type="containsText" dxfId="474" priority="436" operator="containsText" text="YES">
      <formula>NOT(ISERROR(SEARCH("YES",E16)))</formula>
    </cfRule>
    <cfRule type="cellIs" dxfId="473" priority="437" operator="equal">
      <formula>"NO"</formula>
    </cfRule>
    <cfRule type="containsText" dxfId="472" priority="438" operator="containsText" text="yes">
      <formula>NOT(ISERROR(SEARCH("yes",E16)))</formula>
    </cfRule>
    <cfRule type="iconSet" priority="439">
      <iconSet iconSet="3Symbols2">
        <cfvo type="percent" val="0"/>
        <cfvo type="percent" val="1"/>
        <cfvo type="percent" val="1"/>
      </iconSet>
    </cfRule>
    <cfRule type="iconSet" priority="440">
      <iconSet iconSet="3Symbols2">
        <cfvo type="percent" val="0"/>
        <cfvo type="percent" val="33"/>
        <cfvo type="percent" val="67"/>
      </iconSet>
    </cfRule>
  </conditionalFormatting>
  <conditionalFormatting sqref="E4:E10 E12:E19 E21:E29 E31:E34 E36:E38 E48:E56 E59:E63 E66:E73">
    <cfRule type="containsText" dxfId="471" priority="433" operator="containsText" text="YES">
      <formula>NOT(ISERROR(SEARCH("YES",E4)))</formula>
    </cfRule>
    <cfRule type="cellIs" dxfId="470" priority="434" operator="equal">
      <formula>"NO"</formula>
    </cfRule>
    <cfRule type="containsText" dxfId="469" priority="435" operator="containsText" text="yes">
      <formula>NOT(ISERROR(SEARCH("yes",E4)))</formula>
    </cfRule>
  </conditionalFormatting>
  <conditionalFormatting sqref="E7:E8">
    <cfRule type="iconSet" priority="431">
      <iconSet iconSet="3Symbols2">
        <cfvo type="percent" val="0"/>
        <cfvo type="percent" val="1"/>
        <cfvo type="percent" val="1"/>
      </iconSet>
    </cfRule>
    <cfRule type="iconSet" priority="432">
      <iconSet iconSet="3Symbols2">
        <cfvo type="percent" val="0"/>
        <cfvo type="percent" val="33"/>
        <cfvo type="percent" val="67"/>
      </iconSet>
    </cfRule>
  </conditionalFormatting>
  <conditionalFormatting sqref="E4:E10 E12:E19 E21:E29 E31:E34 E36:E38 E41:E45 E48:E56 E59:E63 E66:E73">
    <cfRule type="cellIs" dxfId="468" priority="430" operator="greaterThan">
      <formula>0</formula>
    </cfRule>
  </conditionalFormatting>
  <conditionalFormatting sqref="E4:E10 E12:E19 E21:E29 E31:E34 E36:E38 E41:E45 E48:E56 E59:E63 E66:E73">
    <cfRule type="cellIs" dxfId="467" priority="428" operator="lessThan">
      <formula>1</formula>
    </cfRule>
    <cfRule type="cellIs" dxfId="466" priority="429" operator="equal">
      <formula>2</formula>
    </cfRule>
  </conditionalFormatting>
  <conditionalFormatting sqref="E13">
    <cfRule type="iconSet" priority="426">
      <iconSet iconSet="3Symbols2">
        <cfvo type="percent" val="0"/>
        <cfvo type="percent" val="1"/>
        <cfvo type="percent" val="1"/>
      </iconSet>
    </cfRule>
    <cfRule type="iconSet" priority="427">
      <iconSet iconSet="3Symbols2">
        <cfvo type="percent" val="0"/>
        <cfvo type="percent" val="33"/>
        <cfvo type="percent" val="67"/>
      </iconSet>
    </cfRule>
  </conditionalFormatting>
  <conditionalFormatting sqref="E14">
    <cfRule type="iconSet" priority="424">
      <iconSet iconSet="3Symbols2">
        <cfvo type="percent" val="0"/>
        <cfvo type="percent" val="1"/>
        <cfvo type="percent" val="1"/>
      </iconSet>
    </cfRule>
    <cfRule type="iconSet" priority="425">
      <iconSet iconSet="3Symbols2">
        <cfvo type="percent" val="0"/>
        <cfvo type="percent" val="33"/>
        <cfvo type="percent" val="67"/>
      </iconSet>
    </cfRule>
  </conditionalFormatting>
  <conditionalFormatting sqref="E15">
    <cfRule type="iconSet" priority="422">
      <iconSet iconSet="3Symbols2">
        <cfvo type="percent" val="0"/>
        <cfvo type="percent" val="1"/>
        <cfvo type="percent" val="1"/>
      </iconSet>
    </cfRule>
    <cfRule type="iconSet" priority="423">
      <iconSet iconSet="3Symbols2">
        <cfvo type="percent" val="0"/>
        <cfvo type="percent" val="33"/>
        <cfvo type="percent" val="67"/>
      </iconSet>
    </cfRule>
  </conditionalFormatting>
  <conditionalFormatting sqref="E16">
    <cfRule type="iconSet" priority="420">
      <iconSet iconSet="3Symbols2">
        <cfvo type="percent" val="0"/>
        <cfvo type="percent" val="1"/>
        <cfvo type="percent" val="1"/>
      </iconSet>
    </cfRule>
    <cfRule type="iconSet" priority="421">
      <iconSet iconSet="3Symbols2">
        <cfvo type="percent" val="0"/>
        <cfvo type="percent" val="33"/>
        <cfvo type="percent" val="67"/>
      </iconSet>
    </cfRule>
  </conditionalFormatting>
  <conditionalFormatting sqref="E17">
    <cfRule type="iconSet" priority="418">
      <iconSet iconSet="3Symbols2">
        <cfvo type="percent" val="0"/>
        <cfvo type="percent" val="1"/>
        <cfvo type="percent" val="1"/>
      </iconSet>
    </cfRule>
    <cfRule type="iconSet" priority="419">
      <iconSet iconSet="3Symbols2">
        <cfvo type="percent" val="0"/>
        <cfvo type="percent" val="33"/>
        <cfvo type="percent" val="67"/>
      </iconSet>
    </cfRule>
  </conditionalFormatting>
  <conditionalFormatting sqref="E21">
    <cfRule type="iconSet" priority="416">
      <iconSet iconSet="3Symbols2">
        <cfvo type="percent" val="0"/>
        <cfvo type="percent" val="1"/>
        <cfvo type="percent" val="1"/>
      </iconSet>
    </cfRule>
    <cfRule type="iconSet" priority="417">
      <iconSet iconSet="3Symbols2">
        <cfvo type="percent" val="0"/>
        <cfvo type="percent" val="33"/>
        <cfvo type="percent" val="67"/>
      </iconSet>
    </cfRule>
  </conditionalFormatting>
  <conditionalFormatting sqref="E22">
    <cfRule type="iconSet" priority="414">
      <iconSet iconSet="3Symbols2">
        <cfvo type="percent" val="0"/>
        <cfvo type="percent" val="1"/>
        <cfvo type="percent" val="1"/>
      </iconSet>
    </cfRule>
    <cfRule type="iconSet" priority="415">
      <iconSet iconSet="3Symbols2">
        <cfvo type="percent" val="0"/>
        <cfvo type="percent" val="33"/>
        <cfvo type="percent" val="67"/>
      </iconSet>
    </cfRule>
  </conditionalFormatting>
  <conditionalFormatting sqref="E23">
    <cfRule type="iconSet" priority="412">
      <iconSet iconSet="3Symbols2">
        <cfvo type="percent" val="0"/>
        <cfvo type="percent" val="1"/>
        <cfvo type="percent" val="1"/>
      </iconSet>
    </cfRule>
    <cfRule type="iconSet" priority="413">
      <iconSet iconSet="3Symbols2">
        <cfvo type="percent" val="0"/>
        <cfvo type="percent" val="33"/>
        <cfvo type="percent" val="67"/>
      </iconSet>
    </cfRule>
  </conditionalFormatting>
  <conditionalFormatting sqref="E24">
    <cfRule type="iconSet" priority="410">
      <iconSet iconSet="3Symbols2">
        <cfvo type="percent" val="0"/>
        <cfvo type="percent" val="1"/>
        <cfvo type="percent" val="1"/>
      </iconSet>
    </cfRule>
    <cfRule type="iconSet" priority="411">
      <iconSet iconSet="3Symbols2">
        <cfvo type="percent" val="0"/>
        <cfvo type="percent" val="33"/>
        <cfvo type="percent" val="67"/>
      </iconSet>
    </cfRule>
  </conditionalFormatting>
  <conditionalFormatting sqref="E25">
    <cfRule type="iconSet" priority="408">
      <iconSet iconSet="3Symbols2">
        <cfvo type="percent" val="0"/>
        <cfvo type="percent" val="1"/>
        <cfvo type="percent" val="1"/>
      </iconSet>
    </cfRule>
    <cfRule type="iconSet" priority="409">
      <iconSet iconSet="3Symbols2">
        <cfvo type="percent" val="0"/>
        <cfvo type="percent" val="33"/>
        <cfvo type="percent" val="67"/>
      </iconSet>
    </cfRule>
  </conditionalFormatting>
  <conditionalFormatting sqref="E26">
    <cfRule type="iconSet" priority="406">
      <iconSet iconSet="3Symbols2">
        <cfvo type="percent" val="0"/>
        <cfvo type="percent" val="1"/>
        <cfvo type="percent" val="1"/>
      </iconSet>
    </cfRule>
    <cfRule type="iconSet" priority="407">
      <iconSet iconSet="3Symbols2">
        <cfvo type="percent" val="0"/>
        <cfvo type="percent" val="33"/>
        <cfvo type="percent" val="67"/>
      </iconSet>
    </cfRule>
  </conditionalFormatting>
  <conditionalFormatting sqref="E27">
    <cfRule type="iconSet" priority="404">
      <iconSet iconSet="3Symbols2">
        <cfvo type="percent" val="0"/>
        <cfvo type="percent" val="1"/>
        <cfvo type="percent" val="1"/>
      </iconSet>
    </cfRule>
    <cfRule type="iconSet" priority="405">
      <iconSet iconSet="3Symbols2">
        <cfvo type="percent" val="0"/>
        <cfvo type="percent" val="33"/>
        <cfvo type="percent" val="67"/>
      </iconSet>
    </cfRule>
  </conditionalFormatting>
  <conditionalFormatting sqref="E28">
    <cfRule type="iconSet" priority="402">
      <iconSet iconSet="3Symbols2">
        <cfvo type="percent" val="0"/>
        <cfvo type="percent" val="1"/>
        <cfvo type="percent" val="1"/>
      </iconSet>
    </cfRule>
    <cfRule type="iconSet" priority="403">
      <iconSet iconSet="3Symbols2">
        <cfvo type="percent" val="0"/>
        <cfvo type="percent" val="33"/>
        <cfvo type="percent" val="67"/>
      </iconSet>
    </cfRule>
  </conditionalFormatting>
  <conditionalFormatting sqref="E31">
    <cfRule type="iconSet" priority="400">
      <iconSet iconSet="3Symbols2">
        <cfvo type="percent" val="0"/>
        <cfvo type="percent" val="1"/>
        <cfvo type="percent" val="1"/>
      </iconSet>
    </cfRule>
    <cfRule type="iconSet" priority="401">
      <iconSet iconSet="3Symbols2">
        <cfvo type="percent" val="0"/>
        <cfvo type="percent" val="33"/>
        <cfvo type="percent" val="67"/>
      </iconSet>
    </cfRule>
  </conditionalFormatting>
  <conditionalFormatting sqref="E36">
    <cfRule type="iconSet" priority="398">
      <iconSet iconSet="3Symbols2">
        <cfvo type="percent" val="0"/>
        <cfvo type="percent" val="1"/>
        <cfvo type="percent" val="1"/>
      </iconSet>
    </cfRule>
    <cfRule type="iconSet" priority="399">
      <iconSet iconSet="3Symbols2">
        <cfvo type="percent" val="0"/>
        <cfvo type="percent" val="33"/>
        <cfvo type="percent" val="67"/>
      </iconSet>
    </cfRule>
  </conditionalFormatting>
  <conditionalFormatting sqref="E37:E38">
    <cfRule type="iconSet" priority="396">
      <iconSet iconSet="3Symbols2">
        <cfvo type="percent" val="0"/>
        <cfvo type="percent" val="1"/>
        <cfvo type="percent" val="1"/>
      </iconSet>
    </cfRule>
    <cfRule type="iconSet" priority="397">
      <iconSet iconSet="3Symbols2">
        <cfvo type="percent" val="0"/>
        <cfvo type="percent" val="33"/>
        <cfvo type="percent" val="67"/>
      </iconSet>
    </cfRule>
  </conditionalFormatting>
  <conditionalFormatting sqref="E29">
    <cfRule type="iconSet" priority="394">
      <iconSet iconSet="3Symbols2">
        <cfvo type="percent" val="0"/>
        <cfvo type="percent" val="1"/>
        <cfvo type="percent" val="1"/>
      </iconSet>
    </cfRule>
    <cfRule type="iconSet" priority="395">
      <iconSet iconSet="3Symbols2">
        <cfvo type="percent" val="0"/>
        <cfvo type="percent" val="33"/>
        <cfvo type="percent" val="67"/>
      </iconSet>
    </cfRule>
  </conditionalFormatting>
  <conditionalFormatting sqref="E18">
    <cfRule type="iconSet" priority="392">
      <iconSet iconSet="3Symbols2">
        <cfvo type="percent" val="0"/>
        <cfvo type="percent" val="1"/>
        <cfvo type="percent" val="1"/>
      </iconSet>
    </cfRule>
    <cfRule type="iconSet" priority="393">
      <iconSet iconSet="3Symbols2">
        <cfvo type="percent" val="0"/>
        <cfvo type="percent" val="33"/>
        <cfvo type="percent" val="67"/>
      </iconSet>
    </cfRule>
  </conditionalFormatting>
  <conditionalFormatting sqref="E19">
    <cfRule type="iconSet" priority="390">
      <iconSet iconSet="3Symbols2">
        <cfvo type="percent" val="0"/>
        <cfvo type="percent" val="1"/>
        <cfvo type="percent" val="1"/>
      </iconSet>
    </cfRule>
    <cfRule type="iconSet" priority="391">
      <iconSet iconSet="3Symbols2">
        <cfvo type="percent" val="0"/>
        <cfvo type="percent" val="33"/>
        <cfvo type="percent" val="67"/>
      </iconSet>
    </cfRule>
  </conditionalFormatting>
  <conditionalFormatting sqref="E9:E10">
    <cfRule type="iconSet" priority="388">
      <iconSet iconSet="3Symbols2">
        <cfvo type="percent" val="0"/>
        <cfvo type="percent" val="1"/>
        <cfvo type="percent" val="1"/>
      </iconSet>
    </cfRule>
    <cfRule type="iconSet" priority="389">
      <iconSet iconSet="3Symbols2">
        <cfvo type="percent" val="0"/>
        <cfvo type="percent" val="33"/>
        <cfvo type="percent" val="67"/>
      </iconSet>
    </cfRule>
  </conditionalFormatting>
  <conditionalFormatting sqref="E32">
    <cfRule type="iconSet" priority="386">
      <iconSet iconSet="3Symbols2">
        <cfvo type="percent" val="0"/>
        <cfvo type="percent" val="1"/>
        <cfvo type="percent" val="1"/>
      </iconSet>
    </cfRule>
    <cfRule type="iconSet" priority="387">
      <iconSet iconSet="3Symbols2">
        <cfvo type="percent" val="0"/>
        <cfvo type="percent" val="33"/>
        <cfvo type="percent" val="67"/>
      </iconSet>
    </cfRule>
  </conditionalFormatting>
  <conditionalFormatting sqref="E33:E34">
    <cfRule type="iconSet" priority="384">
      <iconSet iconSet="3Symbols2">
        <cfvo type="percent" val="0"/>
        <cfvo type="percent" val="1"/>
        <cfvo type="percent" val="1"/>
      </iconSet>
    </cfRule>
    <cfRule type="iconSet" priority="385">
      <iconSet iconSet="3Symbols2">
        <cfvo type="percent" val="0"/>
        <cfvo type="percent" val="33"/>
        <cfvo type="percent" val="67"/>
      </iconSet>
    </cfRule>
  </conditionalFormatting>
  <conditionalFormatting sqref="E4:E10">
    <cfRule type="iconSet" priority="382">
      <iconSet iconSet="3Symbols2">
        <cfvo type="percent" val="0"/>
        <cfvo type="percent" val="1"/>
        <cfvo type="percent" val="1"/>
      </iconSet>
    </cfRule>
    <cfRule type="iconSet" priority="383">
      <iconSet iconSet="3Symbols2">
        <cfvo type="percent" val="0"/>
        <cfvo type="percent" val="33"/>
        <cfvo type="percent" val="67"/>
      </iconSet>
    </cfRule>
  </conditionalFormatting>
  <conditionalFormatting sqref="E41">
    <cfRule type="containsText" dxfId="465" priority="377" operator="containsText" text="YES">
      <formula>NOT(ISERROR(SEARCH("YES",E41)))</formula>
    </cfRule>
    <cfRule type="cellIs" dxfId="464" priority="378" operator="equal">
      <formula>"NO"</formula>
    </cfRule>
    <cfRule type="containsText" dxfId="463" priority="379" operator="containsText" text="yes">
      <formula>NOT(ISERROR(SEARCH("yes",E41)))</formula>
    </cfRule>
    <cfRule type="iconSet" priority="380">
      <iconSet iconSet="3Symbols2">
        <cfvo type="percent" val="0"/>
        <cfvo type="percent" val="1"/>
        <cfvo type="percent" val="1"/>
      </iconSet>
    </cfRule>
    <cfRule type="iconSet" priority="381">
      <iconSet iconSet="3Symbols2">
        <cfvo type="percent" val="0"/>
        <cfvo type="percent" val="33"/>
        <cfvo type="percent" val="67"/>
      </iconSet>
    </cfRule>
  </conditionalFormatting>
  <conditionalFormatting sqref="E43:E45">
    <cfRule type="containsText" dxfId="462" priority="367" operator="containsText" text="YES">
      <formula>NOT(ISERROR(SEARCH("YES",E43)))</formula>
    </cfRule>
    <cfRule type="cellIs" dxfId="461" priority="368" operator="equal">
      <formula>"NO"</formula>
    </cfRule>
    <cfRule type="containsText" dxfId="460" priority="369" operator="containsText" text="yes">
      <formula>NOT(ISERROR(SEARCH("yes",E43)))</formula>
    </cfRule>
    <cfRule type="iconSet" priority="370">
      <iconSet iconSet="3Symbols2">
        <cfvo type="percent" val="0"/>
        <cfvo type="percent" val="1"/>
        <cfvo type="percent" val="1"/>
      </iconSet>
    </cfRule>
    <cfRule type="iconSet" priority="371">
      <iconSet iconSet="3Symbols2">
        <cfvo type="percent" val="0"/>
        <cfvo type="percent" val="33"/>
        <cfvo type="percent" val="67"/>
      </iconSet>
    </cfRule>
  </conditionalFormatting>
  <conditionalFormatting sqref="E50:E51">
    <cfRule type="iconSet" priority="365">
      <iconSet iconSet="3Symbols2">
        <cfvo type="percent" val="0"/>
        <cfvo type="percent" val="1"/>
        <cfvo type="percent" val="1"/>
      </iconSet>
    </cfRule>
    <cfRule type="iconSet" priority="366">
      <iconSet iconSet="3Symbols2">
        <cfvo type="percent" val="0"/>
        <cfvo type="percent" val="33"/>
        <cfvo type="percent" val="67"/>
      </iconSet>
    </cfRule>
  </conditionalFormatting>
  <conditionalFormatting sqref="E49">
    <cfRule type="iconSet" priority="363">
      <iconSet iconSet="3Symbols2">
        <cfvo type="percent" val="0"/>
        <cfvo type="percent" val="1"/>
        <cfvo type="percent" val="1"/>
      </iconSet>
    </cfRule>
    <cfRule type="iconSet" priority="364">
      <iconSet iconSet="3Symbols2">
        <cfvo type="percent" val="0"/>
        <cfvo type="percent" val="33"/>
        <cfvo type="percent" val="67"/>
      </iconSet>
    </cfRule>
  </conditionalFormatting>
  <conditionalFormatting sqref="E70:E71">
    <cfRule type="iconSet" priority="361">
      <iconSet iconSet="3Symbols2">
        <cfvo type="percent" val="0"/>
        <cfvo type="percent" val="1"/>
        <cfvo type="percent" val="1"/>
      </iconSet>
    </cfRule>
    <cfRule type="iconSet" priority="362">
      <iconSet iconSet="3Symbols2">
        <cfvo type="percent" val="0"/>
        <cfvo type="percent" val="33"/>
        <cfvo type="percent" val="67"/>
      </iconSet>
    </cfRule>
  </conditionalFormatting>
  <conditionalFormatting sqref="E12">
    <cfRule type="iconSet" priority="359">
      <iconSet iconSet="3Symbols2">
        <cfvo type="percent" val="0"/>
        <cfvo type="percent" val="1"/>
        <cfvo type="percent" val="1"/>
      </iconSet>
    </cfRule>
    <cfRule type="iconSet" priority="360">
      <iconSet iconSet="3Symbols2">
        <cfvo type="percent" val="0"/>
        <cfvo type="percent" val="33"/>
        <cfvo type="percent" val="67"/>
      </iconSet>
    </cfRule>
  </conditionalFormatting>
  <conditionalFormatting sqref="E55">
    <cfRule type="iconSet" priority="357">
      <iconSet iconSet="3Symbols2">
        <cfvo type="percent" val="0"/>
        <cfvo type="percent" val="1"/>
        <cfvo type="percent" val="1"/>
      </iconSet>
    </cfRule>
    <cfRule type="iconSet" priority="358">
      <iconSet iconSet="3Symbols2">
        <cfvo type="percent" val="0"/>
        <cfvo type="percent" val="33"/>
        <cfvo type="percent" val="67"/>
      </iconSet>
    </cfRule>
  </conditionalFormatting>
  <conditionalFormatting sqref="E72">
    <cfRule type="containsText" dxfId="459" priority="352" operator="containsText" text="YES">
      <formula>NOT(ISERROR(SEARCH("YES",E72)))</formula>
    </cfRule>
    <cfRule type="cellIs" dxfId="458" priority="353" operator="equal">
      <formula>"NO"</formula>
    </cfRule>
    <cfRule type="containsText" dxfId="457" priority="354" operator="containsText" text="yes">
      <formula>NOT(ISERROR(SEARCH("yes",E72)))</formula>
    </cfRule>
    <cfRule type="iconSet" priority="355">
      <iconSet iconSet="3Symbols2">
        <cfvo type="percent" val="0"/>
        <cfvo type="percent" val="1"/>
        <cfvo type="percent" val="1"/>
      </iconSet>
    </cfRule>
    <cfRule type="iconSet" priority="356">
      <iconSet iconSet="3Symbols2">
        <cfvo type="percent" val="0"/>
        <cfvo type="percent" val="33"/>
        <cfvo type="percent" val="67"/>
      </iconSet>
    </cfRule>
  </conditionalFormatting>
  <conditionalFormatting sqref="E53">
    <cfRule type="containsText" dxfId="456" priority="347" operator="containsText" text="YES">
      <formula>NOT(ISERROR(SEARCH("YES",E53)))</formula>
    </cfRule>
    <cfRule type="cellIs" dxfId="455" priority="348" operator="equal">
      <formula>"NO"</formula>
    </cfRule>
    <cfRule type="containsText" dxfId="454" priority="349" operator="containsText" text="yes">
      <formula>NOT(ISERROR(SEARCH("yes",E53)))</formula>
    </cfRule>
    <cfRule type="iconSet" priority="350">
      <iconSet iconSet="3Symbols2">
        <cfvo type="percent" val="0"/>
        <cfvo type="percent" val="1"/>
        <cfvo type="percent" val="1"/>
      </iconSet>
    </cfRule>
    <cfRule type="iconSet" priority="351">
      <iconSet iconSet="3Symbols2">
        <cfvo type="percent" val="0"/>
        <cfvo type="percent" val="33"/>
        <cfvo type="percent" val="67"/>
      </iconSet>
    </cfRule>
  </conditionalFormatting>
  <conditionalFormatting sqref="E73">
    <cfRule type="iconSet" priority="345">
      <iconSet iconSet="3Symbols2">
        <cfvo type="percent" val="0"/>
        <cfvo type="percent" val="1"/>
        <cfvo type="percent" val="1"/>
      </iconSet>
    </cfRule>
    <cfRule type="iconSet" priority="346">
      <iconSet iconSet="3Symbols2">
        <cfvo type="percent" val="0"/>
        <cfvo type="percent" val="33"/>
        <cfvo type="percent" val="67"/>
      </iconSet>
    </cfRule>
  </conditionalFormatting>
  <conditionalFormatting sqref="E59:E61">
    <cfRule type="iconSet" priority="343">
      <iconSet iconSet="3Symbols2">
        <cfvo type="percent" val="0"/>
        <cfvo type="percent" val="1"/>
        <cfvo type="percent" val="1"/>
      </iconSet>
    </cfRule>
    <cfRule type="iconSet" priority="344">
      <iconSet iconSet="3Symbols2">
        <cfvo type="percent" val="0"/>
        <cfvo type="percent" val="33"/>
        <cfvo type="percent" val="67"/>
      </iconSet>
    </cfRule>
  </conditionalFormatting>
  <conditionalFormatting sqref="E62:E63">
    <cfRule type="iconSet" priority="341">
      <iconSet iconSet="3Symbols2">
        <cfvo type="percent" val="0"/>
        <cfvo type="percent" val="1"/>
        <cfvo type="percent" val="1"/>
      </iconSet>
    </cfRule>
    <cfRule type="iconSet" priority="342">
      <iconSet iconSet="3Symbols2">
        <cfvo type="percent" val="0"/>
        <cfvo type="percent" val="33"/>
        <cfvo type="percent" val="67"/>
      </iconSet>
    </cfRule>
  </conditionalFormatting>
  <conditionalFormatting sqref="E52">
    <cfRule type="iconSet" priority="339">
      <iconSet iconSet="3Symbols2">
        <cfvo type="percent" val="0"/>
        <cfvo type="percent" val="1"/>
        <cfvo type="percent" val="1"/>
      </iconSet>
    </cfRule>
    <cfRule type="iconSet" priority="340">
      <iconSet iconSet="3Symbols2">
        <cfvo type="percent" val="0"/>
        <cfvo type="percent" val="33"/>
        <cfvo type="percent" val="67"/>
      </iconSet>
    </cfRule>
  </conditionalFormatting>
  <conditionalFormatting sqref="E54">
    <cfRule type="iconSet" priority="337">
      <iconSet iconSet="3Symbols2">
        <cfvo type="percent" val="0"/>
        <cfvo type="percent" val="1"/>
        <cfvo type="percent" val="1"/>
      </iconSet>
    </cfRule>
    <cfRule type="iconSet" priority="338">
      <iconSet iconSet="3Symbols2">
        <cfvo type="percent" val="0"/>
        <cfvo type="percent" val="33"/>
        <cfvo type="percent" val="67"/>
      </iconSet>
    </cfRule>
  </conditionalFormatting>
  <conditionalFormatting sqref="E56">
    <cfRule type="iconSet" priority="335">
      <iconSet iconSet="3Symbols2">
        <cfvo type="percent" val="0"/>
        <cfvo type="percent" val="1"/>
        <cfvo type="percent" val="1"/>
      </iconSet>
    </cfRule>
    <cfRule type="iconSet" priority="336">
      <iconSet iconSet="3Symbols2">
        <cfvo type="percent" val="0"/>
        <cfvo type="percent" val="33"/>
        <cfvo type="percent" val="67"/>
      </iconSet>
    </cfRule>
  </conditionalFormatting>
  <conditionalFormatting sqref="E66">
    <cfRule type="iconSet" priority="328">
      <iconSet iconSet="3Symbols2">
        <cfvo type="percent" val="0"/>
        <cfvo type="percent" val="1"/>
        <cfvo type="percent" val="1"/>
      </iconSet>
    </cfRule>
    <cfRule type="iconSet" priority="329">
      <iconSet iconSet="3Symbols2">
        <cfvo type="percent" val="0"/>
        <cfvo type="percent" val="33"/>
        <cfvo type="percent" val="67"/>
      </iconSet>
    </cfRule>
  </conditionalFormatting>
  <conditionalFormatting sqref="E67">
    <cfRule type="iconSet" priority="326">
      <iconSet iconSet="3Symbols2">
        <cfvo type="percent" val="0"/>
        <cfvo type="percent" val="1"/>
        <cfvo type="percent" val="1"/>
      </iconSet>
    </cfRule>
    <cfRule type="iconSet" priority="327">
      <iconSet iconSet="3Symbols2">
        <cfvo type="percent" val="0"/>
        <cfvo type="percent" val="33"/>
        <cfvo type="percent" val="67"/>
      </iconSet>
    </cfRule>
  </conditionalFormatting>
  <conditionalFormatting sqref="E68">
    <cfRule type="iconSet" priority="324">
      <iconSet iconSet="3Symbols2">
        <cfvo type="percent" val="0"/>
        <cfvo type="percent" val="1"/>
        <cfvo type="percent" val="1"/>
      </iconSet>
    </cfRule>
    <cfRule type="iconSet" priority="325">
      <iconSet iconSet="3Symbols2">
        <cfvo type="percent" val="0"/>
        <cfvo type="percent" val="33"/>
        <cfvo type="percent" val="67"/>
      </iconSet>
    </cfRule>
  </conditionalFormatting>
  <conditionalFormatting sqref="E69">
    <cfRule type="iconSet" priority="322">
      <iconSet iconSet="3Symbols2">
        <cfvo type="percent" val="0"/>
        <cfvo type="percent" val="1"/>
        <cfvo type="percent" val="1"/>
      </iconSet>
    </cfRule>
    <cfRule type="iconSet" priority="323">
      <iconSet iconSet="3Symbols2">
        <cfvo type="percent" val="0"/>
        <cfvo type="percent" val="33"/>
        <cfvo type="percent" val="67"/>
      </iconSet>
    </cfRule>
  </conditionalFormatting>
  <conditionalFormatting sqref="E34 E36:E38 E40">
    <cfRule type="containsText" dxfId="453" priority="1063" operator="containsText" text="YES">
      <formula>NOT(ISERROR(SEARCH("YES",E34)))</formula>
    </cfRule>
    <cfRule type="cellIs" dxfId="452" priority="1064" operator="equal">
      <formula>"NO"</formula>
    </cfRule>
    <cfRule type="containsText" dxfId="451" priority="1065" operator="containsText" text="yes">
      <formula>NOT(ISERROR(SEARCH("yes",E34)))</formula>
    </cfRule>
    <cfRule type="iconSet" priority="1066">
      <iconSet iconSet="3Symbols2">
        <cfvo type="percent" val="0"/>
        <cfvo type="percent" val="1"/>
        <cfvo type="percent" val="1"/>
      </iconSet>
    </cfRule>
    <cfRule type="iconSet" priority="1067">
      <iconSet iconSet="3Symbols2">
        <cfvo type="percent" val="0"/>
        <cfvo type="percent" val="33"/>
        <cfvo type="percent" val="67"/>
      </iconSet>
    </cfRule>
  </conditionalFormatting>
  <conditionalFormatting sqref="E73">
    <cfRule type="containsText" dxfId="450" priority="1426" operator="containsText" text="YES">
      <formula>NOT(ISERROR(SEARCH("YES",E73)))</formula>
    </cfRule>
    <cfRule type="cellIs" dxfId="449" priority="1427" operator="equal">
      <formula>"NO"</formula>
    </cfRule>
    <cfRule type="containsText" dxfId="448" priority="1428" operator="containsText" text="yes">
      <formula>NOT(ISERROR(SEARCH("yes",E73)))</formula>
    </cfRule>
    <cfRule type="iconSet" priority="1429">
      <iconSet iconSet="3Symbols2">
        <cfvo type="percent" val="0"/>
        <cfvo type="percent" val="1"/>
        <cfvo type="percent" val="1"/>
      </iconSet>
    </cfRule>
    <cfRule type="iconSet" priority="1430">
      <iconSet iconSet="3Symbols2">
        <cfvo type="percent" val="0"/>
        <cfvo type="percent" val="33"/>
        <cfvo type="percent" val="67"/>
      </iconSet>
    </cfRule>
  </conditionalFormatting>
  <conditionalFormatting sqref="E4:E10">
    <cfRule type="containsText" dxfId="447" priority="319" operator="containsText" text="YES">
      <formula>NOT(ISERROR(SEARCH("YES",E4)))</formula>
    </cfRule>
    <cfRule type="cellIs" dxfId="446" priority="320" operator="equal">
      <formula>"NO"</formula>
    </cfRule>
    <cfRule type="containsText" dxfId="445" priority="321" operator="containsText" text="yes">
      <formula>NOT(ISERROR(SEARCH("yes",E4)))</formula>
    </cfRule>
  </conditionalFormatting>
  <conditionalFormatting sqref="E7:E8">
    <cfRule type="iconSet" priority="317">
      <iconSet iconSet="3Symbols2">
        <cfvo type="percent" val="0"/>
        <cfvo type="percent" val="1"/>
        <cfvo type="percent" val="1"/>
      </iconSet>
    </cfRule>
    <cfRule type="iconSet" priority="318">
      <iconSet iconSet="3Symbols2">
        <cfvo type="percent" val="0"/>
        <cfvo type="percent" val="33"/>
        <cfvo type="percent" val="67"/>
      </iconSet>
    </cfRule>
  </conditionalFormatting>
  <conditionalFormatting sqref="E4:E10">
    <cfRule type="cellIs" dxfId="444" priority="316" operator="greaterThan">
      <formula>0</formula>
    </cfRule>
  </conditionalFormatting>
  <conditionalFormatting sqref="E4:E10">
    <cfRule type="cellIs" dxfId="443" priority="314" operator="lessThan">
      <formula>1</formula>
    </cfRule>
    <cfRule type="cellIs" dxfId="442" priority="315" operator="equal">
      <formula>2</formula>
    </cfRule>
  </conditionalFormatting>
  <conditionalFormatting sqref="E9:E10">
    <cfRule type="iconSet" priority="312">
      <iconSet iconSet="3Symbols2">
        <cfvo type="percent" val="0"/>
        <cfvo type="percent" val="1"/>
        <cfvo type="percent" val="1"/>
      </iconSet>
    </cfRule>
    <cfRule type="iconSet" priority="313">
      <iconSet iconSet="3Symbols2">
        <cfvo type="percent" val="0"/>
        <cfvo type="percent" val="33"/>
        <cfvo type="percent" val="67"/>
      </iconSet>
    </cfRule>
  </conditionalFormatting>
  <conditionalFormatting sqref="E4:E10">
    <cfRule type="iconSet" priority="310">
      <iconSet iconSet="3Symbols2">
        <cfvo type="percent" val="0"/>
        <cfvo type="percent" val="1"/>
        <cfvo type="percent" val="1"/>
      </iconSet>
    </cfRule>
    <cfRule type="iconSet" priority="311">
      <iconSet iconSet="3Symbols2">
        <cfvo type="percent" val="0"/>
        <cfvo type="percent" val="33"/>
        <cfvo type="percent" val="67"/>
      </iconSet>
    </cfRule>
  </conditionalFormatting>
  <conditionalFormatting sqref="E4:E10">
    <cfRule type="containsText" dxfId="441" priority="305" operator="containsText" text="YES">
      <formula>NOT(ISERROR(SEARCH("YES",E4)))</formula>
    </cfRule>
    <cfRule type="cellIs" dxfId="440" priority="306" operator="equal">
      <formula>"NO"</formula>
    </cfRule>
    <cfRule type="containsText" dxfId="439" priority="307" operator="containsText" text="yes">
      <formula>NOT(ISERROR(SEARCH("yes",E4)))</formula>
    </cfRule>
    <cfRule type="iconSet" priority="308">
      <iconSet iconSet="3Symbols2">
        <cfvo type="percent" val="0"/>
        <cfvo type="percent" val="1"/>
        <cfvo type="percent" val="1"/>
      </iconSet>
    </cfRule>
    <cfRule type="iconSet" priority="309">
      <iconSet iconSet="3Symbols2">
        <cfvo type="percent" val="0"/>
        <cfvo type="percent" val="33"/>
        <cfvo type="percent" val="67"/>
      </iconSet>
    </cfRule>
  </conditionalFormatting>
  <conditionalFormatting sqref="E12:E19">
    <cfRule type="containsText" dxfId="438" priority="300" operator="containsText" text="YES">
      <formula>NOT(ISERROR(SEARCH("YES",E12)))</formula>
    </cfRule>
    <cfRule type="cellIs" dxfId="437" priority="301" operator="equal">
      <formula>"NO"</formula>
    </cfRule>
    <cfRule type="containsText" dxfId="436" priority="302" operator="containsText" text="yes">
      <formula>NOT(ISERROR(SEARCH("yes",E12)))</formula>
    </cfRule>
    <cfRule type="iconSet" priority="303">
      <iconSet iconSet="3Symbols2">
        <cfvo type="percent" val="0"/>
        <cfvo type="percent" val="1"/>
        <cfvo type="percent" val="1"/>
      </iconSet>
    </cfRule>
    <cfRule type="iconSet" priority="304">
      <iconSet iconSet="3Symbols2">
        <cfvo type="percent" val="0"/>
        <cfvo type="percent" val="33"/>
        <cfvo type="percent" val="67"/>
      </iconSet>
    </cfRule>
  </conditionalFormatting>
  <conditionalFormatting sqref="E12:E19">
    <cfRule type="iconSet" priority="298">
      <iconSet iconSet="3Symbols2">
        <cfvo type="percent" val="0"/>
        <cfvo type="percent" val="1"/>
        <cfvo type="percent" val="1"/>
      </iconSet>
    </cfRule>
    <cfRule type="iconSet" priority="299">
      <iconSet iconSet="3Symbols2">
        <cfvo type="percent" val="0"/>
        <cfvo type="percent" val="33"/>
        <cfvo type="percent" val="67"/>
      </iconSet>
    </cfRule>
  </conditionalFormatting>
  <conditionalFormatting sqref="E12:E19">
    <cfRule type="iconSet" priority="296">
      <iconSet iconSet="3Symbols2">
        <cfvo type="percent" val="0"/>
        <cfvo type="percent" val="1"/>
        <cfvo type="percent" val="1"/>
      </iconSet>
    </cfRule>
    <cfRule type="iconSet" priority="297">
      <iconSet iconSet="3Symbols2">
        <cfvo type="percent" val="0"/>
        <cfvo type="percent" val="33"/>
        <cfvo type="percent" val="67"/>
      </iconSet>
    </cfRule>
  </conditionalFormatting>
  <conditionalFormatting sqref="E12:E19">
    <cfRule type="containsText" dxfId="435" priority="293" operator="containsText" text="YES">
      <formula>NOT(ISERROR(SEARCH("YES",E12)))</formula>
    </cfRule>
    <cfRule type="cellIs" dxfId="434" priority="294" operator="equal">
      <formula>"NO"</formula>
    </cfRule>
    <cfRule type="containsText" dxfId="433" priority="295" operator="containsText" text="yes">
      <formula>NOT(ISERROR(SEARCH("yes",E12)))</formula>
    </cfRule>
  </conditionalFormatting>
  <conditionalFormatting sqref="E12:E19">
    <cfRule type="cellIs" dxfId="432" priority="292" operator="greaterThan">
      <formula>0</formula>
    </cfRule>
  </conditionalFormatting>
  <conditionalFormatting sqref="E12:E19">
    <cfRule type="cellIs" dxfId="431" priority="290" operator="lessThan">
      <formula>1</formula>
    </cfRule>
    <cfRule type="cellIs" dxfId="430" priority="291" operator="equal">
      <formula>2</formula>
    </cfRule>
  </conditionalFormatting>
  <conditionalFormatting sqref="E12:E19">
    <cfRule type="iconSet" priority="288">
      <iconSet iconSet="3Symbols2">
        <cfvo type="percent" val="0"/>
        <cfvo type="percent" val="1"/>
        <cfvo type="percent" val="1"/>
      </iconSet>
    </cfRule>
    <cfRule type="iconSet" priority="289">
      <iconSet iconSet="3Symbols2">
        <cfvo type="percent" val="0"/>
        <cfvo type="percent" val="33"/>
        <cfvo type="percent" val="67"/>
      </iconSet>
    </cfRule>
  </conditionalFormatting>
  <conditionalFormatting sqref="E12:E19">
    <cfRule type="iconSet" priority="286">
      <iconSet iconSet="3Symbols2">
        <cfvo type="percent" val="0"/>
        <cfvo type="percent" val="1"/>
        <cfvo type="percent" val="1"/>
      </iconSet>
    </cfRule>
    <cfRule type="iconSet" priority="287">
      <iconSet iconSet="3Symbols2">
        <cfvo type="percent" val="0"/>
        <cfvo type="percent" val="33"/>
        <cfvo type="percent" val="67"/>
      </iconSet>
    </cfRule>
  </conditionalFormatting>
  <conditionalFormatting sqref="E12:E19">
    <cfRule type="containsText" dxfId="429" priority="281" operator="containsText" text="YES">
      <formula>NOT(ISERROR(SEARCH("YES",E12)))</formula>
    </cfRule>
    <cfRule type="cellIs" dxfId="428" priority="282" operator="equal">
      <formula>"NO"</formula>
    </cfRule>
    <cfRule type="containsText" dxfId="427" priority="283" operator="containsText" text="yes">
      <formula>NOT(ISERROR(SEARCH("yes",E12)))</formula>
    </cfRule>
    <cfRule type="iconSet" priority="284">
      <iconSet iconSet="3Symbols2">
        <cfvo type="percent" val="0"/>
        <cfvo type="percent" val="1"/>
        <cfvo type="percent" val="1"/>
      </iconSet>
    </cfRule>
    <cfRule type="iconSet" priority="285">
      <iconSet iconSet="3Symbols2">
        <cfvo type="percent" val="0"/>
        <cfvo type="percent" val="33"/>
        <cfvo type="percent" val="67"/>
      </iconSet>
    </cfRule>
  </conditionalFormatting>
  <conditionalFormatting sqref="E21:E29">
    <cfRule type="containsText" dxfId="426" priority="276" operator="containsText" text="YES">
      <formula>NOT(ISERROR(SEARCH("YES",E21)))</formula>
    </cfRule>
    <cfRule type="cellIs" dxfId="425" priority="277" operator="equal">
      <formula>"NO"</formula>
    </cfRule>
    <cfRule type="containsText" dxfId="424" priority="278" operator="containsText" text="yes">
      <formula>NOT(ISERROR(SEARCH("yes",E21)))</formula>
    </cfRule>
    <cfRule type="iconSet" priority="279">
      <iconSet iconSet="3Symbols2">
        <cfvo type="percent" val="0"/>
        <cfvo type="percent" val="1"/>
        <cfvo type="percent" val="1"/>
      </iconSet>
    </cfRule>
    <cfRule type="iconSet" priority="280">
      <iconSet iconSet="3Symbols2">
        <cfvo type="percent" val="0"/>
        <cfvo type="percent" val="33"/>
        <cfvo type="percent" val="67"/>
      </iconSet>
    </cfRule>
  </conditionalFormatting>
  <conditionalFormatting sqref="E21:E29">
    <cfRule type="containsText" dxfId="423" priority="271" operator="containsText" text="YES">
      <formula>NOT(ISERROR(SEARCH("YES",E21)))</formula>
    </cfRule>
    <cfRule type="cellIs" dxfId="422" priority="272" operator="equal">
      <formula>"NO"</formula>
    </cfRule>
    <cfRule type="containsText" dxfId="421" priority="273" operator="containsText" text="yes">
      <formula>NOT(ISERROR(SEARCH("yes",E21)))</formula>
    </cfRule>
    <cfRule type="iconSet" priority="274">
      <iconSet iconSet="3Symbols2">
        <cfvo type="percent" val="0"/>
        <cfvo type="percent" val="1"/>
        <cfvo type="percent" val="1"/>
      </iconSet>
    </cfRule>
    <cfRule type="iconSet" priority="275">
      <iconSet iconSet="3Symbols2">
        <cfvo type="percent" val="0"/>
        <cfvo type="percent" val="33"/>
        <cfvo type="percent" val="67"/>
      </iconSet>
    </cfRule>
  </conditionalFormatting>
  <conditionalFormatting sqref="E21:E29">
    <cfRule type="iconSet" priority="269">
      <iconSet iconSet="3Symbols2">
        <cfvo type="percent" val="0"/>
        <cfvo type="percent" val="1"/>
        <cfvo type="percent" val="1"/>
      </iconSet>
    </cfRule>
    <cfRule type="iconSet" priority="270">
      <iconSet iconSet="3Symbols2">
        <cfvo type="percent" val="0"/>
        <cfvo type="percent" val="33"/>
        <cfvo type="percent" val="67"/>
      </iconSet>
    </cfRule>
  </conditionalFormatting>
  <conditionalFormatting sqref="E21:E29">
    <cfRule type="containsText" dxfId="420" priority="264" operator="containsText" text="YES">
      <formula>NOT(ISERROR(SEARCH("YES",E21)))</formula>
    </cfRule>
    <cfRule type="cellIs" dxfId="419" priority="265" operator="equal">
      <formula>"NO"</formula>
    </cfRule>
    <cfRule type="containsText" dxfId="418" priority="266" operator="containsText" text="yes">
      <formula>NOT(ISERROR(SEARCH("yes",E21)))</formula>
    </cfRule>
    <cfRule type="iconSet" priority="267">
      <iconSet iconSet="3Symbols2">
        <cfvo type="percent" val="0"/>
        <cfvo type="percent" val="1"/>
        <cfvo type="percent" val="1"/>
      </iconSet>
    </cfRule>
    <cfRule type="iconSet" priority="268">
      <iconSet iconSet="3Symbols2">
        <cfvo type="percent" val="0"/>
        <cfvo type="percent" val="33"/>
        <cfvo type="percent" val="67"/>
      </iconSet>
    </cfRule>
  </conditionalFormatting>
  <conditionalFormatting sqref="E21:E29">
    <cfRule type="iconSet" priority="262">
      <iconSet iconSet="3Symbols2">
        <cfvo type="percent" val="0"/>
        <cfvo type="percent" val="1"/>
        <cfvo type="percent" val="1"/>
      </iconSet>
    </cfRule>
    <cfRule type="iconSet" priority="263">
      <iconSet iconSet="3Symbols2">
        <cfvo type="percent" val="0"/>
        <cfvo type="percent" val="33"/>
        <cfvo type="percent" val="67"/>
      </iconSet>
    </cfRule>
  </conditionalFormatting>
  <conditionalFormatting sqref="E21:E29">
    <cfRule type="iconSet" priority="260">
      <iconSet iconSet="3Symbols2">
        <cfvo type="percent" val="0"/>
        <cfvo type="percent" val="1"/>
        <cfvo type="percent" val="1"/>
      </iconSet>
    </cfRule>
    <cfRule type="iconSet" priority="261">
      <iconSet iconSet="3Symbols2">
        <cfvo type="percent" val="0"/>
        <cfvo type="percent" val="33"/>
        <cfvo type="percent" val="67"/>
      </iconSet>
    </cfRule>
  </conditionalFormatting>
  <conditionalFormatting sqref="E21:E29">
    <cfRule type="containsText" dxfId="417" priority="257" operator="containsText" text="YES">
      <formula>NOT(ISERROR(SEARCH("YES",E21)))</formula>
    </cfRule>
    <cfRule type="cellIs" dxfId="416" priority="258" operator="equal">
      <formula>"NO"</formula>
    </cfRule>
    <cfRule type="containsText" dxfId="415" priority="259" operator="containsText" text="yes">
      <formula>NOT(ISERROR(SEARCH("yes",E21)))</formula>
    </cfRule>
  </conditionalFormatting>
  <conditionalFormatting sqref="E21:E29">
    <cfRule type="cellIs" dxfId="414" priority="256" operator="greaterThan">
      <formula>0</formula>
    </cfRule>
  </conditionalFormatting>
  <conditionalFormatting sqref="E21:E29">
    <cfRule type="cellIs" dxfId="413" priority="254" operator="lessThan">
      <formula>1</formula>
    </cfRule>
    <cfRule type="cellIs" dxfId="412" priority="255" operator="equal">
      <formula>2</formula>
    </cfRule>
  </conditionalFormatting>
  <conditionalFormatting sqref="E21:E29">
    <cfRule type="iconSet" priority="252">
      <iconSet iconSet="3Symbols2">
        <cfvo type="percent" val="0"/>
        <cfvo type="percent" val="1"/>
        <cfvo type="percent" val="1"/>
      </iconSet>
    </cfRule>
    <cfRule type="iconSet" priority="253">
      <iconSet iconSet="3Symbols2">
        <cfvo type="percent" val="0"/>
        <cfvo type="percent" val="33"/>
        <cfvo type="percent" val="67"/>
      </iconSet>
    </cfRule>
  </conditionalFormatting>
  <conditionalFormatting sqref="E21:E29">
    <cfRule type="iconSet" priority="250">
      <iconSet iconSet="3Symbols2">
        <cfvo type="percent" val="0"/>
        <cfvo type="percent" val="1"/>
        <cfvo type="percent" val="1"/>
      </iconSet>
    </cfRule>
    <cfRule type="iconSet" priority="251">
      <iconSet iconSet="3Symbols2">
        <cfvo type="percent" val="0"/>
        <cfvo type="percent" val="33"/>
        <cfvo type="percent" val="67"/>
      </iconSet>
    </cfRule>
  </conditionalFormatting>
  <conditionalFormatting sqref="E21:E29">
    <cfRule type="containsText" dxfId="411" priority="245" operator="containsText" text="YES">
      <formula>NOT(ISERROR(SEARCH("YES",E21)))</formula>
    </cfRule>
    <cfRule type="cellIs" dxfId="410" priority="246" operator="equal">
      <formula>"NO"</formula>
    </cfRule>
    <cfRule type="containsText" dxfId="409" priority="247" operator="containsText" text="yes">
      <formula>NOT(ISERROR(SEARCH("yes",E21)))</formula>
    </cfRule>
    <cfRule type="iconSet" priority="248">
      <iconSet iconSet="3Symbols2">
        <cfvo type="percent" val="0"/>
        <cfvo type="percent" val="1"/>
        <cfvo type="percent" val="1"/>
      </iconSet>
    </cfRule>
    <cfRule type="iconSet" priority="249">
      <iconSet iconSet="3Symbols2">
        <cfvo type="percent" val="0"/>
        <cfvo type="percent" val="33"/>
        <cfvo type="percent" val="67"/>
      </iconSet>
    </cfRule>
  </conditionalFormatting>
  <conditionalFormatting sqref="E31:E34">
    <cfRule type="containsText" dxfId="408" priority="240" operator="containsText" text="YES">
      <formula>NOT(ISERROR(SEARCH("YES",E31)))</formula>
    </cfRule>
    <cfRule type="cellIs" dxfId="407" priority="241" operator="equal">
      <formula>"NO"</formula>
    </cfRule>
    <cfRule type="containsText" dxfId="406" priority="242" operator="containsText" text="yes">
      <formula>NOT(ISERROR(SEARCH("yes",E31)))</formula>
    </cfRule>
    <cfRule type="iconSet" priority="243">
      <iconSet iconSet="3Symbols2">
        <cfvo type="percent" val="0"/>
        <cfvo type="percent" val="1"/>
        <cfvo type="percent" val="1"/>
      </iconSet>
    </cfRule>
    <cfRule type="iconSet" priority="244">
      <iconSet iconSet="3Symbols2">
        <cfvo type="percent" val="0"/>
        <cfvo type="percent" val="33"/>
        <cfvo type="percent" val="67"/>
      </iconSet>
    </cfRule>
  </conditionalFormatting>
  <conditionalFormatting sqref="E31:E34">
    <cfRule type="containsText" dxfId="405" priority="235" operator="containsText" text="YES">
      <formula>NOT(ISERROR(SEARCH("YES",E31)))</formula>
    </cfRule>
    <cfRule type="cellIs" dxfId="404" priority="236" operator="equal">
      <formula>"NO"</formula>
    </cfRule>
    <cfRule type="containsText" dxfId="403" priority="237" operator="containsText" text="yes">
      <formula>NOT(ISERROR(SEARCH("yes",E31)))</formula>
    </cfRule>
    <cfRule type="iconSet" priority="238">
      <iconSet iconSet="3Symbols2">
        <cfvo type="percent" val="0"/>
        <cfvo type="percent" val="1"/>
        <cfvo type="percent" val="1"/>
      </iconSet>
    </cfRule>
    <cfRule type="iconSet" priority="239">
      <iconSet iconSet="3Symbols2">
        <cfvo type="percent" val="0"/>
        <cfvo type="percent" val="33"/>
        <cfvo type="percent" val="67"/>
      </iconSet>
    </cfRule>
  </conditionalFormatting>
  <conditionalFormatting sqref="E31:E34">
    <cfRule type="containsText" dxfId="402" priority="230" operator="containsText" text="YES">
      <formula>NOT(ISERROR(SEARCH("YES",E31)))</formula>
    </cfRule>
    <cfRule type="cellIs" dxfId="401" priority="231" operator="equal">
      <formula>"NO"</formula>
    </cfRule>
    <cfRule type="containsText" dxfId="400" priority="232" operator="containsText" text="yes">
      <formula>NOT(ISERROR(SEARCH("yes",E31)))</formula>
    </cfRule>
    <cfRule type="iconSet" priority="233">
      <iconSet iconSet="3Symbols2">
        <cfvo type="percent" val="0"/>
        <cfvo type="percent" val="1"/>
        <cfvo type="percent" val="1"/>
      </iconSet>
    </cfRule>
    <cfRule type="iconSet" priority="234">
      <iconSet iconSet="3Symbols2">
        <cfvo type="percent" val="0"/>
        <cfvo type="percent" val="33"/>
        <cfvo type="percent" val="67"/>
      </iconSet>
    </cfRule>
  </conditionalFormatting>
  <conditionalFormatting sqref="E31:E34">
    <cfRule type="iconSet" priority="228">
      <iconSet iconSet="3Symbols2">
        <cfvo type="percent" val="0"/>
        <cfvo type="percent" val="1"/>
        <cfvo type="percent" val="1"/>
      </iconSet>
    </cfRule>
    <cfRule type="iconSet" priority="229">
      <iconSet iconSet="3Symbols2">
        <cfvo type="percent" val="0"/>
        <cfvo type="percent" val="33"/>
        <cfvo type="percent" val="67"/>
      </iconSet>
    </cfRule>
  </conditionalFormatting>
  <conditionalFormatting sqref="E31:E34">
    <cfRule type="containsText" dxfId="399" priority="223" operator="containsText" text="YES">
      <formula>NOT(ISERROR(SEARCH("YES",E31)))</formula>
    </cfRule>
    <cfRule type="cellIs" dxfId="398" priority="224" operator="equal">
      <formula>"NO"</formula>
    </cfRule>
    <cfRule type="containsText" dxfId="397" priority="225" operator="containsText" text="yes">
      <formula>NOT(ISERROR(SEARCH("yes",E31)))</formula>
    </cfRule>
    <cfRule type="iconSet" priority="226">
      <iconSet iconSet="3Symbols2">
        <cfvo type="percent" val="0"/>
        <cfvo type="percent" val="1"/>
        <cfvo type="percent" val="1"/>
      </iconSet>
    </cfRule>
    <cfRule type="iconSet" priority="227">
      <iconSet iconSet="3Symbols2">
        <cfvo type="percent" val="0"/>
        <cfvo type="percent" val="33"/>
        <cfvo type="percent" val="67"/>
      </iconSet>
    </cfRule>
  </conditionalFormatting>
  <conditionalFormatting sqref="E31:E34">
    <cfRule type="iconSet" priority="221">
      <iconSet iconSet="3Symbols2">
        <cfvo type="percent" val="0"/>
        <cfvo type="percent" val="1"/>
        <cfvo type="percent" val="1"/>
      </iconSet>
    </cfRule>
    <cfRule type="iconSet" priority="222">
      <iconSet iconSet="3Symbols2">
        <cfvo type="percent" val="0"/>
        <cfvo type="percent" val="33"/>
        <cfvo type="percent" val="67"/>
      </iconSet>
    </cfRule>
  </conditionalFormatting>
  <conditionalFormatting sqref="E31:E34">
    <cfRule type="iconSet" priority="219">
      <iconSet iconSet="3Symbols2">
        <cfvo type="percent" val="0"/>
        <cfvo type="percent" val="1"/>
        <cfvo type="percent" val="1"/>
      </iconSet>
    </cfRule>
    <cfRule type="iconSet" priority="220">
      <iconSet iconSet="3Symbols2">
        <cfvo type="percent" val="0"/>
        <cfvo type="percent" val="33"/>
        <cfvo type="percent" val="67"/>
      </iconSet>
    </cfRule>
  </conditionalFormatting>
  <conditionalFormatting sqref="E31:E34">
    <cfRule type="containsText" dxfId="396" priority="216" operator="containsText" text="YES">
      <formula>NOT(ISERROR(SEARCH("YES",E31)))</formula>
    </cfRule>
    <cfRule type="cellIs" dxfId="395" priority="217" operator="equal">
      <formula>"NO"</formula>
    </cfRule>
    <cfRule type="containsText" dxfId="394" priority="218" operator="containsText" text="yes">
      <formula>NOT(ISERROR(SEARCH("yes",E31)))</formula>
    </cfRule>
  </conditionalFormatting>
  <conditionalFormatting sqref="E31:E34">
    <cfRule type="cellIs" dxfId="393" priority="215" operator="greaterThan">
      <formula>0</formula>
    </cfRule>
  </conditionalFormatting>
  <conditionalFormatting sqref="E31:E34">
    <cfRule type="cellIs" dxfId="392" priority="213" operator="lessThan">
      <formula>1</formula>
    </cfRule>
    <cfRule type="cellIs" dxfId="391" priority="214" operator="equal">
      <formula>2</formula>
    </cfRule>
  </conditionalFormatting>
  <conditionalFormatting sqref="E31:E34">
    <cfRule type="iconSet" priority="211">
      <iconSet iconSet="3Symbols2">
        <cfvo type="percent" val="0"/>
        <cfvo type="percent" val="1"/>
        <cfvo type="percent" val="1"/>
      </iconSet>
    </cfRule>
    <cfRule type="iconSet" priority="212">
      <iconSet iconSet="3Symbols2">
        <cfvo type="percent" val="0"/>
        <cfvo type="percent" val="33"/>
        <cfvo type="percent" val="67"/>
      </iconSet>
    </cfRule>
  </conditionalFormatting>
  <conditionalFormatting sqref="E31:E34">
    <cfRule type="iconSet" priority="209">
      <iconSet iconSet="3Symbols2">
        <cfvo type="percent" val="0"/>
        <cfvo type="percent" val="1"/>
        <cfvo type="percent" val="1"/>
      </iconSet>
    </cfRule>
    <cfRule type="iconSet" priority="210">
      <iconSet iconSet="3Symbols2">
        <cfvo type="percent" val="0"/>
        <cfvo type="percent" val="33"/>
        <cfvo type="percent" val="67"/>
      </iconSet>
    </cfRule>
  </conditionalFormatting>
  <conditionalFormatting sqref="E31:E34">
    <cfRule type="containsText" dxfId="390" priority="204" operator="containsText" text="YES">
      <formula>NOT(ISERROR(SEARCH("YES",E31)))</formula>
    </cfRule>
    <cfRule type="cellIs" dxfId="389" priority="205" operator="equal">
      <formula>"NO"</formula>
    </cfRule>
    <cfRule type="containsText" dxfId="388" priority="206" operator="containsText" text="yes">
      <formula>NOT(ISERROR(SEARCH("yes",E31)))</formula>
    </cfRule>
    <cfRule type="iconSet" priority="207">
      <iconSet iconSet="3Symbols2">
        <cfvo type="percent" val="0"/>
        <cfvo type="percent" val="1"/>
        <cfvo type="percent" val="1"/>
      </iconSet>
    </cfRule>
    <cfRule type="iconSet" priority="208">
      <iconSet iconSet="3Symbols2">
        <cfvo type="percent" val="0"/>
        <cfvo type="percent" val="33"/>
        <cfvo type="percent" val="67"/>
      </iconSet>
    </cfRule>
  </conditionalFormatting>
  <conditionalFormatting sqref="E36:E38">
    <cfRule type="containsText" dxfId="387" priority="199" operator="containsText" text="YES">
      <formula>NOT(ISERROR(SEARCH("YES",E36)))</formula>
    </cfRule>
    <cfRule type="cellIs" dxfId="386" priority="200" operator="equal">
      <formula>"NO"</formula>
    </cfRule>
    <cfRule type="containsText" dxfId="385" priority="201" operator="containsText" text="yes">
      <formula>NOT(ISERROR(SEARCH("yes",E36)))</formula>
    </cfRule>
    <cfRule type="iconSet" priority="202">
      <iconSet iconSet="3Symbols2">
        <cfvo type="percent" val="0"/>
        <cfvo type="percent" val="1"/>
        <cfvo type="percent" val="1"/>
      </iconSet>
    </cfRule>
    <cfRule type="iconSet" priority="203">
      <iconSet iconSet="3Symbols2">
        <cfvo type="percent" val="0"/>
        <cfvo type="percent" val="33"/>
        <cfvo type="percent" val="67"/>
      </iconSet>
    </cfRule>
  </conditionalFormatting>
  <conditionalFormatting sqref="E36:E38">
    <cfRule type="containsText" dxfId="384" priority="194" operator="containsText" text="YES">
      <formula>NOT(ISERROR(SEARCH("YES",E36)))</formula>
    </cfRule>
    <cfRule type="cellIs" dxfId="383" priority="195" operator="equal">
      <formula>"NO"</formula>
    </cfRule>
    <cfRule type="containsText" dxfId="382" priority="196" operator="containsText" text="yes">
      <formula>NOT(ISERROR(SEARCH("yes",E36)))</formula>
    </cfRule>
    <cfRule type="iconSet" priority="197">
      <iconSet iconSet="3Symbols2">
        <cfvo type="percent" val="0"/>
        <cfvo type="percent" val="1"/>
        <cfvo type="percent" val="1"/>
      </iconSet>
    </cfRule>
    <cfRule type="iconSet" priority="198">
      <iconSet iconSet="3Symbols2">
        <cfvo type="percent" val="0"/>
        <cfvo type="percent" val="33"/>
        <cfvo type="percent" val="67"/>
      </iconSet>
    </cfRule>
  </conditionalFormatting>
  <conditionalFormatting sqref="E36:E38">
    <cfRule type="containsText" dxfId="381" priority="189" operator="containsText" text="YES">
      <formula>NOT(ISERROR(SEARCH("YES",E36)))</formula>
    </cfRule>
    <cfRule type="cellIs" dxfId="380" priority="190" operator="equal">
      <formula>"NO"</formula>
    </cfRule>
    <cfRule type="containsText" dxfId="379" priority="191" operator="containsText" text="yes">
      <formula>NOT(ISERROR(SEARCH("yes",E36)))</formula>
    </cfRule>
    <cfRule type="iconSet" priority="192">
      <iconSet iconSet="3Symbols2">
        <cfvo type="percent" val="0"/>
        <cfvo type="percent" val="1"/>
        <cfvo type="percent" val="1"/>
      </iconSet>
    </cfRule>
    <cfRule type="iconSet" priority="193">
      <iconSet iconSet="3Symbols2">
        <cfvo type="percent" val="0"/>
        <cfvo type="percent" val="33"/>
        <cfvo type="percent" val="67"/>
      </iconSet>
    </cfRule>
  </conditionalFormatting>
  <conditionalFormatting sqref="E36:E38">
    <cfRule type="iconSet" priority="187">
      <iconSet iconSet="3Symbols2">
        <cfvo type="percent" val="0"/>
        <cfvo type="percent" val="1"/>
        <cfvo type="percent" val="1"/>
      </iconSet>
    </cfRule>
    <cfRule type="iconSet" priority="188">
      <iconSet iconSet="3Symbols2">
        <cfvo type="percent" val="0"/>
        <cfvo type="percent" val="33"/>
        <cfvo type="percent" val="67"/>
      </iconSet>
    </cfRule>
  </conditionalFormatting>
  <conditionalFormatting sqref="E36:E38">
    <cfRule type="containsText" dxfId="378" priority="182" operator="containsText" text="YES">
      <formula>NOT(ISERROR(SEARCH("YES",E36)))</formula>
    </cfRule>
    <cfRule type="cellIs" dxfId="377" priority="183" operator="equal">
      <formula>"NO"</formula>
    </cfRule>
    <cfRule type="containsText" dxfId="376" priority="184" operator="containsText" text="yes">
      <formula>NOT(ISERROR(SEARCH("yes",E36)))</formula>
    </cfRule>
    <cfRule type="iconSet" priority="185">
      <iconSet iconSet="3Symbols2">
        <cfvo type="percent" val="0"/>
        <cfvo type="percent" val="1"/>
        <cfvo type="percent" val="1"/>
      </iconSet>
    </cfRule>
    <cfRule type="iconSet" priority="186">
      <iconSet iconSet="3Symbols2">
        <cfvo type="percent" val="0"/>
        <cfvo type="percent" val="33"/>
        <cfvo type="percent" val="67"/>
      </iconSet>
    </cfRule>
  </conditionalFormatting>
  <conditionalFormatting sqref="E36:E38">
    <cfRule type="iconSet" priority="180">
      <iconSet iconSet="3Symbols2">
        <cfvo type="percent" val="0"/>
        <cfvo type="percent" val="1"/>
        <cfvo type="percent" val="1"/>
      </iconSet>
    </cfRule>
    <cfRule type="iconSet" priority="181">
      <iconSet iconSet="3Symbols2">
        <cfvo type="percent" val="0"/>
        <cfvo type="percent" val="33"/>
        <cfvo type="percent" val="67"/>
      </iconSet>
    </cfRule>
  </conditionalFormatting>
  <conditionalFormatting sqref="E36:E38">
    <cfRule type="iconSet" priority="178">
      <iconSet iconSet="3Symbols2">
        <cfvo type="percent" val="0"/>
        <cfvo type="percent" val="1"/>
        <cfvo type="percent" val="1"/>
      </iconSet>
    </cfRule>
    <cfRule type="iconSet" priority="179">
      <iconSet iconSet="3Symbols2">
        <cfvo type="percent" val="0"/>
        <cfvo type="percent" val="33"/>
        <cfvo type="percent" val="67"/>
      </iconSet>
    </cfRule>
  </conditionalFormatting>
  <conditionalFormatting sqref="E36:E38">
    <cfRule type="containsText" dxfId="375" priority="175" operator="containsText" text="YES">
      <formula>NOT(ISERROR(SEARCH("YES",E36)))</formula>
    </cfRule>
    <cfRule type="cellIs" dxfId="374" priority="176" operator="equal">
      <formula>"NO"</formula>
    </cfRule>
    <cfRule type="containsText" dxfId="373" priority="177" operator="containsText" text="yes">
      <formula>NOT(ISERROR(SEARCH("yes",E36)))</formula>
    </cfRule>
  </conditionalFormatting>
  <conditionalFormatting sqref="E36:E38">
    <cfRule type="cellIs" dxfId="372" priority="174" operator="greaterThan">
      <formula>0</formula>
    </cfRule>
  </conditionalFormatting>
  <conditionalFormatting sqref="E36:E38">
    <cfRule type="cellIs" dxfId="371" priority="172" operator="lessThan">
      <formula>1</formula>
    </cfRule>
    <cfRule type="cellIs" dxfId="370" priority="173" operator="equal">
      <formula>2</formula>
    </cfRule>
  </conditionalFormatting>
  <conditionalFormatting sqref="E36:E38">
    <cfRule type="iconSet" priority="170">
      <iconSet iconSet="3Symbols2">
        <cfvo type="percent" val="0"/>
        <cfvo type="percent" val="1"/>
        <cfvo type="percent" val="1"/>
      </iconSet>
    </cfRule>
    <cfRule type="iconSet" priority="171">
      <iconSet iconSet="3Symbols2">
        <cfvo type="percent" val="0"/>
        <cfvo type="percent" val="33"/>
        <cfvo type="percent" val="67"/>
      </iconSet>
    </cfRule>
  </conditionalFormatting>
  <conditionalFormatting sqref="E36:E38">
    <cfRule type="iconSet" priority="168">
      <iconSet iconSet="3Symbols2">
        <cfvo type="percent" val="0"/>
        <cfvo type="percent" val="1"/>
        <cfvo type="percent" val="1"/>
      </iconSet>
    </cfRule>
    <cfRule type="iconSet" priority="169">
      <iconSet iconSet="3Symbols2">
        <cfvo type="percent" val="0"/>
        <cfvo type="percent" val="33"/>
        <cfvo type="percent" val="67"/>
      </iconSet>
    </cfRule>
  </conditionalFormatting>
  <conditionalFormatting sqref="E36:E38">
    <cfRule type="containsText" dxfId="369" priority="163" operator="containsText" text="YES">
      <formula>NOT(ISERROR(SEARCH("YES",E36)))</formula>
    </cfRule>
    <cfRule type="cellIs" dxfId="368" priority="164" operator="equal">
      <formula>"NO"</formula>
    </cfRule>
    <cfRule type="containsText" dxfId="367" priority="165" operator="containsText" text="yes">
      <formula>NOT(ISERROR(SEARCH("yes",E36)))</formula>
    </cfRule>
    <cfRule type="iconSet" priority="166">
      <iconSet iconSet="3Symbols2">
        <cfvo type="percent" val="0"/>
        <cfvo type="percent" val="1"/>
        <cfvo type="percent" val="1"/>
      </iconSet>
    </cfRule>
    <cfRule type="iconSet" priority="167">
      <iconSet iconSet="3Symbols2">
        <cfvo type="percent" val="0"/>
        <cfvo type="percent" val="33"/>
        <cfvo type="percent" val="67"/>
      </iconSet>
    </cfRule>
  </conditionalFormatting>
  <conditionalFormatting sqref="E41:E45">
    <cfRule type="containsText" dxfId="366" priority="158" operator="containsText" text="YES">
      <formula>NOT(ISERROR(SEARCH("YES",E41)))</formula>
    </cfRule>
    <cfRule type="cellIs" dxfId="365" priority="159" operator="equal">
      <formula>"NO"</formula>
    </cfRule>
    <cfRule type="containsText" dxfId="364" priority="160" operator="containsText" text="yes">
      <formula>NOT(ISERROR(SEARCH("yes",E41)))</formula>
    </cfRule>
    <cfRule type="iconSet" priority="161">
      <iconSet iconSet="3Symbols2">
        <cfvo type="percent" val="0"/>
        <cfvo type="percent" val="1"/>
        <cfvo type="percent" val="1"/>
      </iconSet>
    </cfRule>
    <cfRule type="iconSet" priority="162">
      <iconSet iconSet="3Symbols2">
        <cfvo type="percent" val="0"/>
        <cfvo type="percent" val="33"/>
        <cfvo type="percent" val="67"/>
      </iconSet>
    </cfRule>
  </conditionalFormatting>
  <conditionalFormatting sqref="E41:E45">
    <cfRule type="containsText" dxfId="363" priority="153" operator="containsText" text="YES">
      <formula>NOT(ISERROR(SEARCH("YES",E41)))</formula>
    </cfRule>
    <cfRule type="cellIs" dxfId="362" priority="154" operator="equal">
      <formula>"NO"</formula>
    </cfRule>
    <cfRule type="containsText" dxfId="361" priority="155" operator="containsText" text="yes">
      <formula>NOT(ISERROR(SEARCH("yes",E41)))</formula>
    </cfRule>
    <cfRule type="iconSet" priority="156">
      <iconSet iconSet="3Symbols2">
        <cfvo type="percent" val="0"/>
        <cfvo type="percent" val="1"/>
        <cfvo type="percent" val="1"/>
      </iconSet>
    </cfRule>
    <cfRule type="iconSet" priority="157">
      <iconSet iconSet="3Symbols2">
        <cfvo type="percent" val="0"/>
        <cfvo type="percent" val="33"/>
        <cfvo type="percent" val="67"/>
      </iconSet>
    </cfRule>
  </conditionalFormatting>
  <conditionalFormatting sqref="E41:E45">
    <cfRule type="containsText" dxfId="360" priority="148" operator="containsText" text="YES">
      <formula>NOT(ISERROR(SEARCH("YES",E41)))</formula>
    </cfRule>
    <cfRule type="cellIs" dxfId="359" priority="149" operator="equal">
      <formula>"NO"</formula>
    </cfRule>
    <cfRule type="containsText" dxfId="358" priority="150" operator="containsText" text="yes">
      <formula>NOT(ISERROR(SEARCH("yes",E41)))</formula>
    </cfRule>
    <cfRule type="iconSet" priority="151">
      <iconSet iconSet="3Symbols2">
        <cfvo type="percent" val="0"/>
        <cfvo type="percent" val="1"/>
        <cfvo type="percent" val="1"/>
      </iconSet>
    </cfRule>
    <cfRule type="iconSet" priority="152">
      <iconSet iconSet="3Symbols2">
        <cfvo type="percent" val="0"/>
        <cfvo type="percent" val="33"/>
        <cfvo type="percent" val="67"/>
      </iconSet>
    </cfRule>
  </conditionalFormatting>
  <conditionalFormatting sqref="E41:E45">
    <cfRule type="containsText" dxfId="357" priority="145" operator="containsText" text="YES">
      <formula>NOT(ISERROR(SEARCH("YES",E41)))</formula>
    </cfRule>
    <cfRule type="cellIs" dxfId="356" priority="146" operator="equal">
      <formula>"NO"</formula>
    </cfRule>
    <cfRule type="containsText" dxfId="355" priority="147" operator="containsText" text="yes">
      <formula>NOT(ISERROR(SEARCH("yes",E41)))</formula>
    </cfRule>
  </conditionalFormatting>
  <conditionalFormatting sqref="E41:E45">
    <cfRule type="iconSet" priority="143">
      <iconSet iconSet="3Symbols2">
        <cfvo type="percent" val="0"/>
        <cfvo type="percent" val="1"/>
        <cfvo type="percent" val="1"/>
      </iconSet>
    </cfRule>
    <cfRule type="iconSet" priority="144">
      <iconSet iconSet="3Symbols2">
        <cfvo type="percent" val="0"/>
        <cfvo type="percent" val="33"/>
        <cfvo type="percent" val="67"/>
      </iconSet>
    </cfRule>
  </conditionalFormatting>
  <conditionalFormatting sqref="E41:E45">
    <cfRule type="containsText" dxfId="354" priority="138" operator="containsText" text="YES">
      <formula>NOT(ISERROR(SEARCH("YES",E41)))</formula>
    </cfRule>
    <cfRule type="cellIs" dxfId="353" priority="139" operator="equal">
      <formula>"NO"</formula>
    </cfRule>
    <cfRule type="containsText" dxfId="352" priority="140" operator="containsText" text="yes">
      <formula>NOT(ISERROR(SEARCH("yes",E41)))</formula>
    </cfRule>
    <cfRule type="iconSet" priority="141">
      <iconSet iconSet="3Symbols2">
        <cfvo type="percent" val="0"/>
        <cfvo type="percent" val="1"/>
        <cfvo type="percent" val="1"/>
      </iconSet>
    </cfRule>
    <cfRule type="iconSet" priority="142">
      <iconSet iconSet="3Symbols2">
        <cfvo type="percent" val="0"/>
        <cfvo type="percent" val="33"/>
        <cfvo type="percent" val="67"/>
      </iconSet>
    </cfRule>
  </conditionalFormatting>
  <conditionalFormatting sqref="E41:E45">
    <cfRule type="iconSet" priority="136">
      <iconSet iconSet="3Symbols2">
        <cfvo type="percent" val="0"/>
        <cfvo type="percent" val="1"/>
        <cfvo type="percent" val="1"/>
      </iconSet>
    </cfRule>
    <cfRule type="iconSet" priority="137">
      <iconSet iconSet="3Symbols2">
        <cfvo type="percent" val="0"/>
        <cfvo type="percent" val="33"/>
        <cfvo type="percent" val="67"/>
      </iconSet>
    </cfRule>
  </conditionalFormatting>
  <conditionalFormatting sqref="E41:E45">
    <cfRule type="iconSet" priority="134">
      <iconSet iconSet="3Symbols2">
        <cfvo type="percent" val="0"/>
        <cfvo type="percent" val="1"/>
        <cfvo type="percent" val="1"/>
      </iconSet>
    </cfRule>
    <cfRule type="iconSet" priority="135">
      <iconSet iconSet="3Symbols2">
        <cfvo type="percent" val="0"/>
        <cfvo type="percent" val="33"/>
        <cfvo type="percent" val="67"/>
      </iconSet>
    </cfRule>
  </conditionalFormatting>
  <conditionalFormatting sqref="E41:E45">
    <cfRule type="containsText" dxfId="351" priority="131" operator="containsText" text="YES">
      <formula>NOT(ISERROR(SEARCH("YES",E41)))</formula>
    </cfRule>
    <cfRule type="cellIs" dxfId="350" priority="132" operator="equal">
      <formula>"NO"</formula>
    </cfRule>
    <cfRule type="containsText" dxfId="349" priority="133" operator="containsText" text="yes">
      <formula>NOT(ISERROR(SEARCH("yes",E41)))</formula>
    </cfRule>
  </conditionalFormatting>
  <conditionalFormatting sqref="E41:E45">
    <cfRule type="cellIs" dxfId="348" priority="130" operator="greaterThan">
      <formula>0</formula>
    </cfRule>
  </conditionalFormatting>
  <conditionalFormatting sqref="E41:E45">
    <cfRule type="cellIs" dxfId="347" priority="128" operator="lessThan">
      <formula>1</formula>
    </cfRule>
    <cfRule type="cellIs" dxfId="346" priority="129" operator="equal">
      <formula>2</formula>
    </cfRule>
  </conditionalFormatting>
  <conditionalFormatting sqref="E41:E45">
    <cfRule type="iconSet" priority="126">
      <iconSet iconSet="3Symbols2">
        <cfvo type="percent" val="0"/>
        <cfvo type="percent" val="1"/>
        <cfvo type="percent" val="1"/>
      </iconSet>
    </cfRule>
    <cfRule type="iconSet" priority="127">
      <iconSet iconSet="3Symbols2">
        <cfvo type="percent" val="0"/>
        <cfvo type="percent" val="33"/>
        <cfvo type="percent" val="67"/>
      </iconSet>
    </cfRule>
  </conditionalFormatting>
  <conditionalFormatting sqref="E41:E45">
    <cfRule type="iconSet" priority="124">
      <iconSet iconSet="3Symbols2">
        <cfvo type="percent" val="0"/>
        <cfvo type="percent" val="1"/>
        <cfvo type="percent" val="1"/>
      </iconSet>
    </cfRule>
    <cfRule type="iconSet" priority="125">
      <iconSet iconSet="3Symbols2">
        <cfvo type="percent" val="0"/>
        <cfvo type="percent" val="33"/>
        <cfvo type="percent" val="67"/>
      </iconSet>
    </cfRule>
  </conditionalFormatting>
  <conditionalFormatting sqref="E41:E45">
    <cfRule type="containsText" dxfId="345" priority="119" operator="containsText" text="YES">
      <formula>NOT(ISERROR(SEARCH("YES",E41)))</formula>
    </cfRule>
    <cfRule type="cellIs" dxfId="344" priority="120" operator="equal">
      <formula>"NO"</formula>
    </cfRule>
    <cfRule type="containsText" dxfId="343" priority="121" operator="containsText" text="yes">
      <formula>NOT(ISERROR(SEARCH("yes",E41)))</formula>
    </cfRule>
    <cfRule type="iconSet" priority="122">
      <iconSet iconSet="3Symbols2">
        <cfvo type="percent" val="0"/>
        <cfvo type="percent" val="1"/>
        <cfvo type="percent" val="1"/>
      </iconSet>
    </cfRule>
    <cfRule type="iconSet" priority="123">
      <iconSet iconSet="3Symbols2">
        <cfvo type="percent" val="0"/>
        <cfvo type="percent" val="33"/>
        <cfvo type="percent" val="67"/>
      </iconSet>
    </cfRule>
  </conditionalFormatting>
  <conditionalFormatting sqref="E48:E56">
    <cfRule type="containsText" dxfId="342" priority="114" operator="containsText" text="YES">
      <formula>NOT(ISERROR(SEARCH("YES",E48)))</formula>
    </cfRule>
    <cfRule type="cellIs" dxfId="341" priority="115" operator="equal">
      <formula>"NO"</formula>
    </cfRule>
    <cfRule type="containsText" dxfId="340" priority="116" operator="containsText" text="yes">
      <formula>NOT(ISERROR(SEARCH("yes",E48)))</formula>
    </cfRule>
    <cfRule type="iconSet" priority="117">
      <iconSet iconSet="3Symbols2">
        <cfvo type="percent" val="0"/>
        <cfvo type="percent" val="1"/>
        <cfvo type="percent" val="1"/>
      </iconSet>
    </cfRule>
    <cfRule type="iconSet" priority="118">
      <iconSet iconSet="3Symbols2">
        <cfvo type="percent" val="0"/>
        <cfvo type="percent" val="33"/>
        <cfvo type="percent" val="67"/>
      </iconSet>
    </cfRule>
  </conditionalFormatting>
  <conditionalFormatting sqref="E48:E56">
    <cfRule type="containsText" dxfId="339" priority="109" operator="containsText" text="YES">
      <formula>NOT(ISERROR(SEARCH("YES",E48)))</formula>
    </cfRule>
    <cfRule type="cellIs" dxfId="338" priority="110" operator="equal">
      <formula>"NO"</formula>
    </cfRule>
    <cfRule type="containsText" dxfId="337" priority="111" operator="containsText" text="yes">
      <formula>NOT(ISERROR(SEARCH("yes",E48)))</formula>
    </cfRule>
    <cfRule type="iconSet" priority="112">
      <iconSet iconSet="3Symbols2">
        <cfvo type="percent" val="0"/>
        <cfvo type="percent" val="1"/>
        <cfvo type="percent" val="1"/>
      </iconSet>
    </cfRule>
    <cfRule type="iconSet" priority="113">
      <iconSet iconSet="3Symbols2">
        <cfvo type="percent" val="0"/>
        <cfvo type="percent" val="33"/>
        <cfvo type="percent" val="67"/>
      </iconSet>
    </cfRule>
  </conditionalFormatting>
  <conditionalFormatting sqref="E48:E56">
    <cfRule type="containsText" dxfId="336" priority="104" operator="containsText" text="YES">
      <formula>NOT(ISERROR(SEARCH("YES",E48)))</formula>
    </cfRule>
    <cfRule type="cellIs" dxfId="335" priority="105" operator="equal">
      <formula>"NO"</formula>
    </cfRule>
    <cfRule type="containsText" dxfId="334" priority="106" operator="containsText" text="yes">
      <formula>NOT(ISERROR(SEARCH("yes",E48)))</formula>
    </cfRule>
    <cfRule type="iconSet" priority="107">
      <iconSet iconSet="3Symbols2">
        <cfvo type="percent" val="0"/>
        <cfvo type="percent" val="1"/>
        <cfvo type="percent" val="1"/>
      </iconSet>
    </cfRule>
    <cfRule type="iconSet" priority="108">
      <iconSet iconSet="3Symbols2">
        <cfvo type="percent" val="0"/>
        <cfvo type="percent" val="33"/>
        <cfvo type="percent" val="67"/>
      </iconSet>
    </cfRule>
  </conditionalFormatting>
  <conditionalFormatting sqref="E48:E56">
    <cfRule type="iconSet" priority="102">
      <iconSet iconSet="3Symbols2">
        <cfvo type="percent" val="0"/>
        <cfvo type="percent" val="1"/>
        <cfvo type="percent" val="1"/>
      </iconSet>
    </cfRule>
    <cfRule type="iconSet" priority="103">
      <iconSet iconSet="3Symbols2">
        <cfvo type="percent" val="0"/>
        <cfvo type="percent" val="33"/>
        <cfvo type="percent" val="67"/>
      </iconSet>
    </cfRule>
  </conditionalFormatting>
  <conditionalFormatting sqref="E48:E56">
    <cfRule type="containsText" dxfId="333" priority="97" operator="containsText" text="YES">
      <formula>NOT(ISERROR(SEARCH("YES",E48)))</formula>
    </cfRule>
    <cfRule type="cellIs" dxfId="332" priority="98" operator="equal">
      <formula>"NO"</formula>
    </cfRule>
    <cfRule type="containsText" dxfId="331" priority="99" operator="containsText" text="yes">
      <formula>NOT(ISERROR(SEARCH("yes",E48)))</formula>
    </cfRule>
    <cfRule type="iconSet" priority="100">
      <iconSet iconSet="3Symbols2">
        <cfvo type="percent" val="0"/>
        <cfvo type="percent" val="1"/>
        <cfvo type="percent" val="1"/>
      </iconSet>
    </cfRule>
    <cfRule type="iconSet" priority="101">
      <iconSet iconSet="3Symbols2">
        <cfvo type="percent" val="0"/>
        <cfvo type="percent" val="33"/>
        <cfvo type="percent" val="67"/>
      </iconSet>
    </cfRule>
  </conditionalFormatting>
  <conditionalFormatting sqref="E48:E56">
    <cfRule type="iconSet" priority="95">
      <iconSet iconSet="3Symbols2">
        <cfvo type="percent" val="0"/>
        <cfvo type="percent" val="1"/>
        <cfvo type="percent" val="1"/>
      </iconSet>
    </cfRule>
    <cfRule type="iconSet" priority="96">
      <iconSet iconSet="3Symbols2">
        <cfvo type="percent" val="0"/>
        <cfvo type="percent" val="33"/>
        <cfvo type="percent" val="67"/>
      </iconSet>
    </cfRule>
  </conditionalFormatting>
  <conditionalFormatting sqref="E48:E56">
    <cfRule type="iconSet" priority="93">
      <iconSet iconSet="3Symbols2">
        <cfvo type="percent" val="0"/>
        <cfvo type="percent" val="1"/>
        <cfvo type="percent" val="1"/>
      </iconSet>
    </cfRule>
    <cfRule type="iconSet" priority="94">
      <iconSet iconSet="3Symbols2">
        <cfvo type="percent" val="0"/>
        <cfvo type="percent" val="33"/>
        <cfvo type="percent" val="67"/>
      </iconSet>
    </cfRule>
  </conditionalFormatting>
  <conditionalFormatting sqref="E48:E56">
    <cfRule type="containsText" dxfId="330" priority="90" operator="containsText" text="YES">
      <formula>NOT(ISERROR(SEARCH("YES",E48)))</formula>
    </cfRule>
    <cfRule type="cellIs" dxfId="329" priority="91" operator="equal">
      <formula>"NO"</formula>
    </cfRule>
    <cfRule type="containsText" dxfId="328" priority="92" operator="containsText" text="yes">
      <formula>NOT(ISERROR(SEARCH("yes",E48)))</formula>
    </cfRule>
  </conditionalFormatting>
  <conditionalFormatting sqref="E48:E56">
    <cfRule type="cellIs" dxfId="327" priority="89" operator="greaterThan">
      <formula>0</formula>
    </cfRule>
  </conditionalFormatting>
  <conditionalFormatting sqref="E48:E56">
    <cfRule type="cellIs" dxfId="326" priority="87" operator="lessThan">
      <formula>1</formula>
    </cfRule>
    <cfRule type="cellIs" dxfId="325" priority="88" operator="equal">
      <formula>2</formula>
    </cfRule>
  </conditionalFormatting>
  <conditionalFormatting sqref="E48:E56">
    <cfRule type="iconSet" priority="85">
      <iconSet iconSet="3Symbols2">
        <cfvo type="percent" val="0"/>
        <cfvo type="percent" val="1"/>
        <cfvo type="percent" val="1"/>
      </iconSet>
    </cfRule>
    <cfRule type="iconSet" priority="86">
      <iconSet iconSet="3Symbols2">
        <cfvo type="percent" val="0"/>
        <cfvo type="percent" val="33"/>
        <cfvo type="percent" val="67"/>
      </iconSet>
    </cfRule>
  </conditionalFormatting>
  <conditionalFormatting sqref="E48:E56">
    <cfRule type="iconSet" priority="83">
      <iconSet iconSet="3Symbols2">
        <cfvo type="percent" val="0"/>
        <cfvo type="percent" val="1"/>
        <cfvo type="percent" val="1"/>
      </iconSet>
    </cfRule>
    <cfRule type="iconSet" priority="84">
      <iconSet iconSet="3Symbols2">
        <cfvo type="percent" val="0"/>
        <cfvo type="percent" val="33"/>
        <cfvo type="percent" val="67"/>
      </iconSet>
    </cfRule>
  </conditionalFormatting>
  <conditionalFormatting sqref="E48:E56">
    <cfRule type="containsText" dxfId="324" priority="78" operator="containsText" text="YES">
      <formula>NOT(ISERROR(SEARCH("YES",E48)))</formula>
    </cfRule>
    <cfRule type="cellIs" dxfId="323" priority="79" operator="equal">
      <formula>"NO"</formula>
    </cfRule>
    <cfRule type="containsText" dxfId="322" priority="80" operator="containsText" text="yes">
      <formula>NOT(ISERROR(SEARCH("yes",E48)))</formula>
    </cfRule>
    <cfRule type="iconSet" priority="81">
      <iconSet iconSet="3Symbols2">
        <cfvo type="percent" val="0"/>
        <cfvo type="percent" val="1"/>
        <cfvo type="percent" val="1"/>
      </iconSet>
    </cfRule>
    <cfRule type="iconSet" priority="82">
      <iconSet iconSet="3Symbols2">
        <cfvo type="percent" val="0"/>
        <cfvo type="percent" val="33"/>
        <cfvo type="percent" val="67"/>
      </iconSet>
    </cfRule>
  </conditionalFormatting>
  <conditionalFormatting sqref="E59:E63">
    <cfRule type="containsText" dxfId="321" priority="73" operator="containsText" text="YES">
      <formula>NOT(ISERROR(SEARCH("YES",E59)))</formula>
    </cfRule>
    <cfRule type="cellIs" dxfId="320" priority="74" operator="equal">
      <formula>"NO"</formula>
    </cfRule>
    <cfRule type="containsText" dxfId="319" priority="75" operator="containsText" text="yes">
      <formula>NOT(ISERROR(SEARCH("yes",E59)))</formula>
    </cfRule>
    <cfRule type="iconSet" priority="76">
      <iconSet iconSet="3Symbols2">
        <cfvo type="percent" val="0"/>
        <cfvo type="percent" val="1"/>
        <cfvo type="percent" val="1"/>
      </iconSet>
    </cfRule>
    <cfRule type="iconSet" priority="77">
      <iconSet iconSet="3Symbols2">
        <cfvo type="percent" val="0"/>
        <cfvo type="percent" val="33"/>
        <cfvo type="percent" val="67"/>
      </iconSet>
    </cfRule>
  </conditionalFormatting>
  <conditionalFormatting sqref="E59:E63">
    <cfRule type="containsText" dxfId="318" priority="68" operator="containsText" text="YES">
      <formula>NOT(ISERROR(SEARCH("YES",E59)))</formula>
    </cfRule>
    <cfRule type="cellIs" dxfId="317" priority="69" operator="equal">
      <formula>"NO"</formula>
    </cfRule>
    <cfRule type="containsText" dxfId="316" priority="70" operator="containsText" text="yes">
      <formula>NOT(ISERROR(SEARCH("yes",E59)))</formula>
    </cfRule>
    <cfRule type="iconSet" priority="71">
      <iconSet iconSet="3Symbols2">
        <cfvo type="percent" val="0"/>
        <cfvo type="percent" val="1"/>
        <cfvo type="percent" val="1"/>
      </iconSet>
    </cfRule>
    <cfRule type="iconSet" priority="72">
      <iconSet iconSet="3Symbols2">
        <cfvo type="percent" val="0"/>
        <cfvo type="percent" val="33"/>
        <cfvo type="percent" val="67"/>
      </iconSet>
    </cfRule>
  </conditionalFormatting>
  <conditionalFormatting sqref="E59:E63">
    <cfRule type="containsText" dxfId="315" priority="63" operator="containsText" text="YES">
      <formula>NOT(ISERROR(SEARCH("YES",E59)))</formula>
    </cfRule>
    <cfRule type="cellIs" dxfId="314" priority="64" operator="equal">
      <formula>"NO"</formula>
    </cfRule>
    <cfRule type="containsText" dxfId="313" priority="65" operator="containsText" text="yes">
      <formula>NOT(ISERROR(SEARCH("yes",E59)))</formula>
    </cfRule>
    <cfRule type="iconSet" priority="66">
      <iconSet iconSet="3Symbols2">
        <cfvo type="percent" val="0"/>
        <cfvo type="percent" val="1"/>
        <cfvo type="percent" val="1"/>
      </iconSet>
    </cfRule>
    <cfRule type="iconSet" priority="67">
      <iconSet iconSet="3Symbols2">
        <cfvo type="percent" val="0"/>
        <cfvo type="percent" val="33"/>
        <cfvo type="percent" val="67"/>
      </iconSet>
    </cfRule>
  </conditionalFormatting>
  <conditionalFormatting sqref="E59:E63">
    <cfRule type="iconSet" priority="61">
      <iconSet iconSet="3Symbols2">
        <cfvo type="percent" val="0"/>
        <cfvo type="percent" val="1"/>
        <cfvo type="percent" val="1"/>
      </iconSet>
    </cfRule>
    <cfRule type="iconSet" priority="62">
      <iconSet iconSet="3Symbols2">
        <cfvo type="percent" val="0"/>
        <cfvo type="percent" val="33"/>
        <cfvo type="percent" val="67"/>
      </iconSet>
    </cfRule>
  </conditionalFormatting>
  <conditionalFormatting sqref="E59:E63">
    <cfRule type="containsText" dxfId="312" priority="56" operator="containsText" text="YES">
      <formula>NOT(ISERROR(SEARCH("YES",E59)))</formula>
    </cfRule>
    <cfRule type="cellIs" dxfId="311" priority="57" operator="equal">
      <formula>"NO"</formula>
    </cfRule>
    <cfRule type="containsText" dxfId="310" priority="58" operator="containsText" text="yes">
      <formula>NOT(ISERROR(SEARCH("yes",E59)))</formula>
    </cfRule>
    <cfRule type="iconSet" priority="59">
      <iconSet iconSet="3Symbols2">
        <cfvo type="percent" val="0"/>
        <cfvo type="percent" val="1"/>
        <cfvo type="percent" val="1"/>
      </iconSet>
    </cfRule>
    <cfRule type="iconSet" priority="60">
      <iconSet iconSet="3Symbols2">
        <cfvo type="percent" val="0"/>
        <cfvo type="percent" val="33"/>
        <cfvo type="percent" val="67"/>
      </iconSet>
    </cfRule>
  </conditionalFormatting>
  <conditionalFormatting sqref="E59:E63">
    <cfRule type="iconSet" priority="54">
      <iconSet iconSet="3Symbols2">
        <cfvo type="percent" val="0"/>
        <cfvo type="percent" val="1"/>
        <cfvo type="percent" val="1"/>
      </iconSet>
    </cfRule>
    <cfRule type="iconSet" priority="55">
      <iconSet iconSet="3Symbols2">
        <cfvo type="percent" val="0"/>
        <cfvo type="percent" val="33"/>
        <cfvo type="percent" val="67"/>
      </iconSet>
    </cfRule>
  </conditionalFormatting>
  <conditionalFormatting sqref="E59:E63">
    <cfRule type="iconSet" priority="52">
      <iconSet iconSet="3Symbols2">
        <cfvo type="percent" val="0"/>
        <cfvo type="percent" val="1"/>
        <cfvo type="percent" val="1"/>
      </iconSet>
    </cfRule>
    <cfRule type="iconSet" priority="53">
      <iconSet iconSet="3Symbols2">
        <cfvo type="percent" val="0"/>
        <cfvo type="percent" val="33"/>
        <cfvo type="percent" val="67"/>
      </iconSet>
    </cfRule>
  </conditionalFormatting>
  <conditionalFormatting sqref="E59:E63">
    <cfRule type="containsText" dxfId="309" priority="49" operator="containsText" text="YES">
      <formula>NOT(ISERROR(SEARCH("YES",E59)))</formula>
    </cfRule>
    <cfRule type="cellIs" dxfId="308" priority="50" operator="equal">
      <formula>"NO"</formula>
    </cfRule>
    <cfRule type="containsText" dxfId="307" priority="51" operator="containsText" text="yes">
      <formula>NOT(ISERROR(SEARCH("yes",E59)))</formula>
    </cfRule>
  </conditionalFormatting>
  <conditionalFormatting sqref="E59:E63">
    <cfRule type="cellIs" dxfId="306" priority="48" operator="greaterThan">
      <formula>0</formula>
    </cfRule>
  </conditionalFormatting>
  <conditionalFormatting sqref="E59:E63">
    <cfRule type="cellIs" dxfId="305" priority="46" operator="lessThan">
      <formula>1</formula>
    </cfRule>
    <cfRule type="cellIs" dxfId="304" priority="47" operator="equal">
      <formula>2</formula>
    </cfRule>
  </conditionalFormatting>
  <conditionalFormatting sqref="E59:E63">
    <cfRule type="iconSet" priority="44">
      <iconSet iconSet="3Symbols2">
        <cfvo type="percent" val="0"/>
        <cfvo type="percent" val="1"/>
        <cfvo type="percent" val="1"/>
      </iconSet>
    </cfRule>
    <cfRule type="iconSet" priority="45">
      <iconSet iconSet="3Symbols2">
        <cfvo type="percent" val="0"/>
        <cfvo type="percent" val="33"/>
        <cfvo type="percent" val="67"/>
      </iconSet>
    </cfRule>
  </conditionalFormatting>
  <conditionalFormatting sqref="E59:E63">
    <cfRule type="iconSet" priority="42">
      <iconSet iconSet="3Symbols2">
        <cfvo type="percent" val="0"/>
        <cfvo type="percent" val="1"/>
        <cfvo type="percent" val="1"/>
      </iconSet>
    </cfRule>
    <cfRule type="iconSet" priority="43">
      <iconSet iconSet="3Symbols2">
        <cfvo type="percent" val="0"/>
        <cfvo type="percent" val="33"/>
        <cfvo type="percent" val="67"/>
      </iconSet>
    </cfRule>
  </conditionalFormatting>
  <conditionalFormatting sqref="E59:E63">
    <cfRule type="containsText" dxfId="303" priority="37" operator="containsText" text="YES">
      <formula>NOT(ISERROR(SEARCH("YES",E59)))</formula>
    </cfRule>
    <cfRule type="cellIs" dxfId="302" priority="38" operator="equal">
      <formula>"NO"</formula>
    </cfRule>
    <cfRule type="containsText" dxfId="301" priority="39" operator="containsText" text="yes">
      <formula>NOT(ISERROR(SEARCH("yes",E59)))</formula>
    </cfRule>
    <cfRule type="iconSet" priority="40">
      <iconSet iconSet="3Symbols2">
        <cfvo type="percent" val="0"/>
        <cfvo type="percent" val="1"/>
        <cfvo type="percent" val="1"/>
      </iconSet>
    </cfRule>
    <cfRule type="iconSet" priority="41">
      <iconSet iconSet="3Symbols2">
        <cfvo type="percent" val="0"/>
        <cfvo type="percent" val="33"/>
        <cfvo type="percent" val="67"/>
      </iconSet>
    </cfRule>
  </conditionalFormatting>
  <conditionalFormatting sqref="E66:E73">
    <cfRule type="containsText" dxfId="300" priority="32" operator="containsText" text="YES">
      <formula>NOT(ISERROR(SEARCH("YES",E66)))</formula>
    </cfRule>
    <cfRule type="cellIs" dxfId="299" priority="33" operator="equal">
      <formula>"NO"</formula>
    </cfRule>
    <cfRule type="containsText" dxfId="298" priority="34" operator="containsText" text="yes">
      <formula>NOT(ISERROR(SEARCH("yes",E66)))</formula>
    </cfRule>
    <cfRule type="iconSet" priority="35">
      <iconSet iconSet="3Symbols2">
        <cfvo type="percent" val="0"/>
        <cfvo type="percent" val="1"/>
        <cfvo type="percent" val="1"/>
      </iconSet>
    </cfRule>
    <cfRule type="iconSet" priority="36">
      <iconSet iconSet="3Symbols2">
        <cfvo type="percent" val="0"/>
        <cfvo type="percent" val="33"/>
        <cfvo type="percent" val="67"/>
      </iconSet>
    </cfRule>
  </conditionalFormatting>
  <conditionalFormatting sqref="E66:E73">
    <cfRule type="containsText" dxfId="297" priority="27" operator="containsText" text="YES">
      <formula>NOT(ISERROR(SEARCH("YES",E66)))</formula>
    </cfRule>
    <cfRule type="cellIs" dxfId="296" priority="28" operator="equal">
      <formula>"NO"</formula>
    </cfRule>
    <cfRule type="containsText" dxfId="295" priority="29" operator="containsText" text="yes">
      <formula>NOT(ISERROR(SEARCH("yes",E66)))</formula>
    </cfRule>
    <cfRule type="iconSet" priority="30">
      <iconSet iconSet="3Symbols2">
        <cfvo type="percent" val="0"/>
        <cfvo type="percent" val="1"/>
        <cfvo type="percent" val="1"/>
      </iconSet>
    </cfRule>
    <cfRule type="iconSet" priority="31">
      <iconSet iconSet="3Symbols2">
        <cfvo type="percent" val="0"/>
        <cfvo type="percent" val="33"/>
        <cfvo type="percent" val="67"/>
      </iconSet>
    </cfRule>
  </conditionalFormatting>
  <conditionalFormatting sqref="E66:E73">
    <cfRule type="iconSet" priority="25">
      <iconSet iconSet="3Symbols2">
        <cfvo type="percent" val="0"/>
        <cfvo type="percent" val="1"/>
        <cfvo type="percent" val="1"/>
      </iconSet>
    </cfRule>
    <cfRule type="iconSet" priority="26">
      <iconSet iconSet="3Symbols2">
        <cfvo type="percent" val="0"/>
        <cfvo type="percent" val="33"/>
        <cfvo type="percent" val="67"/>
      </iconSet>
    </cfRule>
  </conditionalFormatting>
  <conditionalFormatting sqref="E66:E73">
    <cfRule type="containsText" dxfId="294" priority="20" operator="containsText" text="YES">
      <formula>NOT(ISERROR(SEARCH("YES",E66)))</formula>
    </cfRule>
    <cfRule type="cellIs" dxfId="293" priority="21" operator="equal">
      <formula>"NO"</formula>
    </cfRule>
    <cfRule type="containsText" dxfId="292" priority="22" operator="containsText" text="yes">
      <formula>NOT(ISERROR(SEARCH("yes",E66)))</formula>
    </cfRule>
    <cfRule type="iconSet" priority="23">
      <iconSet iconSet="3Symbols2">
        <cfvo type="percent" val="0"/>
        <cfvo type="percent" val="1"/>
        <cfvo type="percent" val="1"/>
      </iconSet>
    </cfRule>
    <cfRule type="iconSet" priority="24">
      <iconSet iconSet="3Symbols2">
        <cfvo type="percent" val="0"/>
        <cfvo type="percent" val="33"/>
        <cfvo type="percent" val="67"/>
      </iconSet>
    </cfRule>
  </conditionalFormatting>
  <conditionalFormatting sqref="E66:E73">
    <cfRule type="iconSet" priority="18">
      <iconSet iconSet="3Symbols2">
        <cfvo type="percent" val="0"/>
        <cfvo type="percent" val="1"/>
        <cfvo type="percent" val="1"/>
      </iconSet>
    </cfRule>
    <cfRule type="iconSet" priority="19">
      <iconSet iconSet="3Symbols2">
        <cfvo type="percent" val="0"/>
        <cfvo type="percent" val="33"/>
        <cfvo type="percent" val="67"/>
      </iconSet>
    </cfRule>
  </conditionalFormatting>
  <conditionalFormatting sqref="E66:E73">
    <cfRule type="iconSet" priority="16">
      <iconSet iconSet="3Symbols2">
        <cfvo type="percent" val="0"/>
        <cfvo type="percent" val="1"/>
        <cfvo type="percent" val="1"/>
      </iconSet>
    </cfRule>
    <cfRule type="iconSet" priority="17">
      <iconSet iconSet="3Symbols2">
        <cfvo type="percent" val="0"/>
        <cfvo type="percent" val="33"/>
        <cfvo type="percent" val="67"/>
      </iconSet>
    </cfRule>
  </conditionalFormatting>
  <conditionalFormatting sqref="E66:E73">
    <cfRule type="containsText" dxfId="291" priority="13" operator="containsText" text="YES">
      <formula>NOT(ISERROR(SEARCH("YES",E66)))</formula>
    </cfRule>
    <cfRule type="cellIs" dxfId="290" priority="14" operator="equal">
      <formula>"NO"</formula>
    </cfRule>
    <cfRule type="containsText" dxfId="289" priority="15" operator="containsText" text="yes">
      <formula>NOT(ISERROR(SEARCH("yes",E66)))</formula>
    </cfRule>
  </conditionalFormatting>
  <conditionalFormatting sqref="E66:E73">
    <cfRule type="cellIs" dxfId="288" priority="12" operator="greaterThan">
      <formula>0</formula>
    </cfRule>
  </conditionalFormatting>
  <conditionalFormatting sqref="E66:E73">
    <cfRule type="cellIs" dxfId="287" priority="10" operator="lessThan">
      <formula>1</formula>
    </cfRule>
    <cfRule type="cellIs" dxfId="286" priority="11" operator="equal">
      <formula>2</formula>
    </cfRule>
  </conditionalFormatting>
  <conditionalFormatting sqref="E66:E73">
    <cfRule type="iconSet" priority="8">
      <iconSet iconSet="3Symbols2">
        <cfvo type="percent" val="0"/>
        <cfvo type="percent" val="1"/>
        <cfvo type="percent" val="1"/>
      </iconSet>
    </cfRule>
    <cfRule type="iconSet" priority="9">
      <iconSet iconSet="3Symbols2">
        <cfvo type="percent" val="0"/>
        <cfvo type="percent" val="33"/>
        <cfvo type="percent" val="67"/>
      </iconSet>
    </cfRule>
  </conditionalFormatting>
  <conditionalFormatting sqref="E66:E73">
    <cfRule type="iconSet" priority="6">
      <iconSet iconSet="3Symbols2">
        <cfvo type="percent" val="0"/>
        <cfvo type="percent" val="1"/>
        <cfvo type="percent" val="1"/>
      </iconSet>
    </cfRule>
    <cfRule type="iconSet" priority="7">
      <iconSet iconSet="3Symbols2">
        <cfvo type="percent" val="0"/>
        <cfvo type="percent" val="33"/>
        <cfvo type="percent" val="67"/>
      </iconSet>
    </cfRule>
  </conditionalFormatting>
  <conditionalFormatting sqref="E66:E73">
    <cfRule type="containsText" dxfId="285" priority="1" operator="containsText" text="YES">
      <formula>NOT(ISERROR(SEARCH("YES",E66)))</formula>
    </cfRule>
    <cfRule type="cellIs" dxfId="284" priority="2" operator="equal">
      <formula>"NO"</formula>
    </cfRule>
    <cfRule type="containsText" dxfId="283" priority="3" operator="containsText" text="yes">
      <formula>NOT(ISERROR(SEARCH("yes",E66)))</formula>
    </cfRule>
    <cfRule type="iconSet" priority="4">
      <iconSet iconSet="3Symbols2">
        <cfvo type="percent" val="0"/>
        <cfvo type="percent" val="1"/>
        <cfvo type="percent" val="1"/>
      </iconSet>
    </cfRule>
    <cfRule type="iconSet" priority="5">
      <iconSet iconSet="3Symbols2">
        <cfvo type="percent" val="0"/>
        <cfvo type="percent" val="33"/>
        <cfvo type="percent" val="67"/>
      </iconSet>
    </cfRule>
  </conditionalFormatting>
  <dataValidations disablePrompts="1" count="2">
    <dataValidation type="list" allowBlank="1" showInputMessage="1" showErrorMessage="1" prompt="Select YES or NO" sqref="E59:E63 E48:E56 E36:E38 E41:E45 E31:E34 E4:E10 E12:E19 E21:E29 E66:E73">
      <formula1>"YES,NO"</formula1>
    </dataValidation>
    <dataValidation type="list" allowBlank="1" showInputMessage="1" showErrorMessage="1" prompt="Select which score is applicable" sqref="E40">
      <formula1>"0,1,2"</formula1>
    </dataValidation>
  </dataValidations>
  <hyperlinks>
    <hyperlink ref="I39" r:id="rId1" location=":~:text=Daylight%20redirecting%20film%20(DRF)%20is,a%20form%20of%20prism%20lighting." display="https://en.wikipedia.org/wiki/Daylight_redirecting_film#:~:text=Daylight%20redirecting%20film%20(DRF)%20is,a%20form%20of%20prism%20lighting."/>
    <hyperlink ref="I76" r:id="rId2" display="https://architropics.com/designing-a-house-for-the-tropics/"/>
  </hyperlinks>
  <pageMargins left="0.70866141732283472" right="0.70866141732283472" top="0.74803149606299213" bottom="0.74803149606299213" header="0.31496062992125984" footer="0.31496062992125984"/>
  <pageSetup paperSize="8" scale="12" fitToHeight="6" orientation="landscape"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ARCHITECTURE DESIGN CHECKLIST </vt:lpstr>
      <vt:lpstr>M&amp;E CHECKLIST</vt:lpstr>
      <vt:lpstr>'ARCHITECTURE DESIGN CHECKLIST '!Print_Area</vt:lpstr>
      <vt:lpstr>'M&amp;E CHECKLIST'!Print_Area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Azlina.Ismail</cp:lastModifiedBy>
  <cp:lastPrinted>2023-08-17T14:23:54Z</cp:lastPrinted>
  <dcterms:created xsi:type="dcterms:W3CDTF">2012-03-21T18:38:17Z</dcterms:created>
  <dcterms:modified xsi:type="dcterms:W3CDTF">2023-10-03T09:50:17Z</dcterms:modified>
</cp:coreProperties>
</file>